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ogyi József\Documents\bent\statisztika\5tekejavutan\"/>
    </mc:Choice>
  </mc:AlternateContent>
  <xr:revisionPtr revIDLastSave="0" documentId="13_ncr:1_{0ABBB467-48F2-4EAB-954D-FAD849162A98}" xr6:coauthVersionLast="45" xr6:coauthVersionMax="45" xr10:uidLastSave="{00000000-0000-0000-0000-000000000000}"/>
  <bookViews>
    <workbookView xWindow="-110" yWindow="-110" windowWidth="17020" windowHeight="10720" firstSheet="1" activeTab="3" xr2:uid="{00000000-000D-0000-FFFF-FFFF00000000}"/>
  </bookViews>
  <sheets>
    <sheet name="1 Települési municipal libr" sheetId="2" r:id="rId1"/>
    <sheet name="2 Nem települési special libr" sheetId="3" r:id="rId2"/>
    <sheet name="3 Országos total" sheetId="4" r:id="rId3"/>
    <sheet name="4 Városok town libr" sheetId="5" r:id="rId4"/>
    <sheet name="5 Köznevelési kvt school libr" sheetId="9" r:id="rId5"/>
  </sheets>
  <definedNames>
    <definedName name="_AMO_UniqueIdentifier" hidden="1">"'1b34ce7d-1888-48d9-b2ea-85cff8be0bfb'"</definedName>
    <definedName name="_xlnm._FilterDatabase" localSheetId="0" hidden="1">'1 Települési municipal libr'!$A$5:$Z$64</definedName>
    <definedName name="_xlnm._FilterDatabase" localSheetId="1" hidden="1">'2 Nem települési special libr'!$A$4:$Q$4</definedName>
    <definedName name="_xlnm._FilterDatabase" localSheetId="2" hidden="1">'3 Országos total'!$B$5:$Z$73</definedName>
    <definedName name="lako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" i="4" l="1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D71" i="4"/>
  <c r="P7" i="9" l="1"/>
  <c r="Q7" i="9"/>
  <c r="O7" i="9"/>
  <c r="N7" i="9"/>
  <c r="J7" i="9"/>
  <c r="K7" i="9"/>
  <c r="L7" i="9"/>
  <c r="M7" i="9"/>
  <c r="I7" i="9"/>
  <c r="H7" i="9"/>
  <c r="G7" i="9"/>
  <c r="F7" i="9"/>
  <c r="E7" i="9"/>
  <c r="D7" i="9"/>
  <c r="C7" i="9"/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E28" i="5" l="1"/>
  <c r="E24" i="5"/>
  <c r="E76" i="5"/>
  <c r="E36" i="5"/>
  <c r="E73" i="5"/>
  <c r="E40" i="5"/>
  <c r="V12" i="2" l="1"/>
  <c r="U60" i="2"/>
  <c r="H9" i="2" l="1"/>
  <c r="E67" i="2" l="1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E68" i="2"/>
  <c r="F68" i="2"/>
  <c r="G68" i="2"/>
  <c r="H68" i="2"/>
  <c r="I68" i="2"/>
  <c r="J68" i="2"/>
  <c r="K68" i="2"/>
  <c r="L68" i="2"/>
  <c r="M68" i="2"/>
  <c r="N68" i="2"/>
  <c r="P68" i="2"/>
  <c r="Q68" i="2"/>
  <c r="R68" i="2"/>
  <c r="S68" i="2"/>
  <c r="T68" i="2"/>
  <c r="U68" i="2"/>
  <c r="V68" i="2"/>
  <c r="W68" i="2"/>
  <c r="X68" i="2"/>
  <c r="Y68" i="2"/>
  <c r="Z68" i="2"/>
  <c r="D68" i="2"/>
  <c r="V69" i="2" l="1"/>
  <c r="U69" i="2"/>
  <c r="N69" i="2"/>
  <c r="E69" i="2"/>
  <c r="T69" i="2"/>
  <c r="Z69" i="2"/>
  <c r="X69" i="2"/>
  <c r="P69" i="2"/>
  <c r="R69" i="2"/>
  <c r="W69" i="2"/>
  <c r="S69" i="2"/>
  <c r="O69" i="2"/>
  <c r="Y69" i="2"/>
  <c r="Q69" i="2"/>
  <c r="M69" i="2"/>
  <c r="L69" i="2"/>
  <c r="K69" i="2"/>
  <c r="J69" i="2"/>
  <c r="I69" i="2"/>
  <c r="H69" i="2"/>
  <c r="G69" i="2"/>
  <c r="F69" i="2"/>
  <c r="D61" i="2"/>
  <c r="D58" i="2"/>
  <c r="D55" i="2"/>
  <c r="D52" i="2"/>
  <c r="D49" i="2"/>
  <c r="D46" i="2"/>
  <c r="D43" i="2"/>
  <c r="D40" i="2"/>
  <c r="D37" i="2"/>
  <c r="D34" i="2"/>
  <c r="D31" i="2"/>
  <c r="D28" i="2"/>
  <c r="D25" i="2"/>
  <c r="D22" i="2"/>
  <c r="D19" i="2"/>
  <c r="D16" i="2"/>
  <c r="D13" i="2"/>
  <c r="D10" i="2"/>
  <c r="D7" i="2"/>
  <c r="D67" i="2" l="1"/>
  <c r="D69" i="2" s="1"/>
  <c r="D70" i="2" s="1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G9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Z60" i="2"/>
  <c r="Y60" i="2"/>
  <c r="X60" i="2"/>
  <c r="W60" i="2"/>
  <c r="V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Z12" i="2"/>
  <c r="Y12" i="2"/>
  <c r="X12" i="2"/>
  <c r="W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F9" i="2"/>
  <c r="E9" i="2"/>
</calcChain>
</file>

<file path=xl/sharedStrings.xml><?xml version="1.0" encoding="utf-8"?>
<sst xmlns="http://schemas.openxmlformats.org/spreadsheetml/2006/main" count="894" uniqueCount="281">
  <si>
    <t>Kölcsönzött dokumentumok / Loans</t>
  </si>
  <si>
    <t>Összesen / 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</si>
  <si>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</si>
  <si>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</si>
  <si>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</si>
  <si>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</si>
  <si>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</si>
  <si>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</si>
  <si>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</si>
  <si>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</si>
  <si>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</si>
  <si>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</si>
  <si>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</si>
  <si>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</si>
  <si>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</si>
  <si>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</si>
  <si>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</si>
  <si>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</si>
  <si>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</si>
  <si>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</si>
  <si>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</si>
  <si>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</si>
  <si>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</si>
  <si>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Az adatszolgáltató települések össznépessége, jan. 1. (ezer fő) / Population to be served, 1. jan. (000)</t>
  </si>
  <si>
    <t>A könyvtárak, szolgáltató helyek száma / Number of libraries, service points</t>
  </si>
  <si>
    <t>A nyitvatartási napok összesített száma a TÁRGYÉVben / total number of opening days per year</t>
  </si>
  <si>
    <t>A használók számára fenntartott internethozzáférések száma  / Number of public terminals with internet</t>
  </si>
  <si>
    <t>A könyvtárosi munkakörben dolgozók / Number of librarians</t>
  </si>
  <si>
    <t>Állománygyarapításra fordított összeg a KIFIZETETT SZÁMLÁK alapján (ezer forintban!) / Expenditure on acquisitions (000) HUF</t>
  </si>
  <si>
    <t>Állomány / Stock</t>
  </si>
  <si>
    <t>Regisztrált használók / Number of registered users</t>
  </si>
  <si>
    <t>Személyes könyvtárhasználat / Number of personal uses</t>
  </si>
  <si>
    <t>Távhasználat összesen / Number of remote uses</t>
  </si>
  <si>
    <t>Közvetlenül (helyben) használt dokumentumok / Number of in-house use and on-site loans</t>
  </si>
  <si>
    <t>az összes használatból 14 éven aluli / of which users up to and included age 14</t>
  </si>
  <si>
    <t>A rendezvények száma Number of programs</t>
  </si>
  <si>
    <t>Éves gyarapodás / Annual additions</t>
  </si>
  <si>
    <t>Állomány, december 31. / Stock (31. dec.)</t>
  </si>
  <si>
    <t>Személyes könyvtárhasználatok / Number of personal uses</t>
  </si>
  <si>
    <t>száma</t>
  </si>
  <si>
    <t>átszámítva teljes munkaidőre / Full Time Equivalent</t>
  </si>
  <si>
    <t>az összesből könyv és bekötött (tékázott) időszaki kiadvány / of which printed books and bound serials</t>
  </si>
  <si>
    <t>TELEPÜLÉSI KÖNYVTÁRAK - Országos összesítő / Municipal libraries in Hungary</t>
  </si>
  <si>
    <t>Magyarországi könyvtárak összesen / Libraries in Hungary</t>
  </si>
  <si>
    <t>Magyarországi ellátórendszerben ellátott szolgáltatóhelyek összesen / Service points served by supply system</t>
  </si>
  <si>
    <t>Magyarország összesen / Total</t>
  </si>
  <si>
    <t>Az adatot nem szolgáltató települések össznépessége / Population of settlements not supplying data</t>
  </si>
  <si>
    <t>Magyarország népessége összesen / Total</t>
  </si>
  <si>
    <t>Bács-Kiskun megye / county</t>
  </si>
  <si>
    <t>Könyvtárak / libraries</t>
  </si>
  <si>
    <t>Megye összesen / total</t>
  </si>
  <si>
    <t>Baranya megye / county</t>
  </si>
  <si>
    <t>Békés megye / county</t>
  </si>
  <si>
    <t>Borsod-Abaúj-Zemplén megye / county</t>
  </si>
  <si>
    <t>Csongrád megye / county</t>
  </si>
  <si>
    <t>Fejér megye / county</t>
  </si>
  <si>
    <t>Győr-Moson-Sopron megye / county</t>
  </si>
  <si>
    <t>Hajdú-Bihar megye / county</t>
  </si>
  <si>
    <t>Heves megye / county</t>
  </si>
  <si>
    <t>Jász-Nagykun-Szolnok megye / county</t>
  </si>
  <si>
    <t>Komárom-Esztergom megye / county</t>
  </si>
  <si>
    <t>Nógrád megye / county</t>
  </si>
  <si>
    <t>Pest megye / county</t>
  </si>
  <si>
    <t>Somogy megye / county</t>
  </si>
  <si>
    <t>Szabolcs-Szatmár-Bereg megye / county</t>
  </si>
  <si>
    <t>Tolna megye / county</t>
  </si>
  <si>
    <t>Vas megye / county</t>
  </si>
  <si>
    <t>Veszprém megye / county</t>
  </si>
  <si>
    <t>Zala megye / county</t>
  </si>
  <si>
    <t>Budapest, települési könyvtár összesen / municipal libraries</t>
  </si>
  <si>
    <r>
      <t>A könyvtár által használt valamennyi helyiség összes alapterülete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-ben) / Total space in the library buildings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</si>
  <si>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Ellátórendszerben működő szolgáltatóhelyek összesen / service points served by supply system</t>
  </si>
  <si>
    <t>Nyomtatott kurrens időszaki kiadvány, cím / Printed current serials, titles*</t>
  </si>
  <si>
    <t>Megye / county</t>
  </si>
  <si>
    <t>Könyvtárszakmai besorolás</t>
  </si>
  <si>
    <t>1-6</t>
  </si>
  <si>
    <t>1-8</t>
  </si>
  <si>
    <t>-</t>
  </si>
  <si>
    <t>Feltételek / Conditions</t>
  </si>
  <si>
    <t>Forgalom / Circulation</t>
  </si>
  <si>
    <t>A könyvtárak száma / Number of libraries</t>
  </si>
  <si>
    <t>A használók számára fenntartott internethozzáférések száma / Number of public terminals with internet</t>
  </si>
  <si>
    <t>Könyvtári személyzet / Staff</t>
  </si>
  <si>
    <t>Az állomány adatai a CSOPORTOS LELTÁRKÖNYV alapján / Inventory stock</t>
  </si>
  <si>
    <t xml:space="preserve">Nyomtatott kurrens időszaki kiadványok, a címek száma / Printed current serials, number of titles </t>
  </si>
  <si>
    <t>Könyvtárosi munkakörben dolgozók / Number of librarians</t>
  </si>
  <si>
    <t>Átszámítva teljes munkaidőre / Full Time Equivalent</t>
  </si>
  <si>
    <t>A tárgyévben leltárba vett állomány / Annual additions</t>
  </si>
  <si>
    <t>TÁRGYÉV december 31-i állomány / Stock (31. dec.)</t>
  </si>
  <si>
    <t>Országos Széchényi Könyvtár / National Széchényi Library</t>
  </si>
  <si>
    <t>Országos szakkönyvtárak / National special libraries</t>
  </si>
  <si>
    <t>Felsőoktatási könyvtárak / Tertiary libraries</t>
  </si>
  <si>
    <t>MTA-könyvtárak / Libraries of the Hungarian Academy of Sciences</t>
  </si>
  <si>
    <t>Egészségügyi, orvosi könyvtárak összesen / Health-service or medical libraries</t>
  </si>
  <si>
    <t>Egyéb szakkönyvtárak összesen / Other special libraries</t>
  </si>
  <si>
    <t>Munkahelyi könyvtárak összesen / Public libraries of workplaces</t>
  </si>
  <si>
    <t>Egyéb könyvtárak összesen / Other libraries</t>
  </si>
  <si>
    <r>
      <t>ÖSSZES</t>
    </r>
    <r>
      <rPr>
        <sz val="10"/>
        <rFont val="Times New Roman"/>
        <family val="1"/>
        <charset val="238"/>
      </rPr>
      <t xml:space="preserve"> könyvtártípus</t>
    </r>
  </si>
  <si>
    <t>Állomány, december 31. / Stock (31. dec.)*</t>
  </si>
  <si>
    <t>Települési könyvtár / Municipal libraries</t>
  </si>
  <si>
    <t>Nem települési könyvtár / Special libraries, libraries of workplaces and others</t>
  </si>
  <si>
    <t>9-16</t>
  </si>
  <si>
    <t>Megye összesen / Total</t>
  </si>
  <si>
    <t>1-16</t>
  </si>
  <si>
    <t>Budapest</t>
  </si>
  <si>
    <t>Budapest összesen / Total</t>
  </si>
  <si>
    <t>TELJES KÖNYVTÁRI ELLÁTÁS - Országos összesítő / Libraries in Hungary</t>
  </si>
  <si>
    <t>Település / Settlement</t>
  </si>
  <si>
    <t>Az adatszolgáltató települések össznépessége, január 1. (forrás: KSH) / Population of settlements supplying data, Jan 1 (source: Hungarian Central Statistical Office), 000</t>
  </si>
  <si>
    <t>Feltételek</t>
  </si>
  <si>
    <t>Forgalom</t>
  </si>
  <si>
    <t>Könyvtárak, szolgáltató helyek / libraries, service points</t>
  </si>
  <si>
    <r>
      <t>Teljes alapterület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/ total space in the library buildings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</si>
  <si>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Számítógépek, munkaállomások összesen (db) - a nyilvánosból internetes / number of terminals (pc.) - library's public terminals connected to internet</t>
  </si>
  <si>
    <t>A könyvtárosi munkakörben dolgozók száma / Number of librarians</t>
  </si>
  <si>
    <t>Állománygyarapításra fordított összeg a KIFIZETETT SZÁMLÁK alapján (ezer Ft) / expenditure on acquisitions (000) HUF</t>
  </si>
  <si>
    <t>Állomány</t>
  </si>
  <si>
    <t>Kurrens folyóiratok, nyomtatott, cím / printed current serials, titles</t>
  </si>
  <si>
    <t>A 14 éven aluliak könyvtárhasználata / children's library use (under 14)</t>
  </si>
  <si>
    <t>A rendezvények száma / number of programs</t>
  </si>
  <si>
    <t>összesen / Total</t>
  </si>
  <si>
    <t>átszámítva teljes munkaidőre / FTE</t>
  </si>
  <si>
    <t>Regisztrált használó  / registered users</t>
  </si>
  <si>
    <t>Személyes (helybeni) használat összesen / personal uses</t>
  </si>
  <si>
    <t>Távhasználat / remote uses</t>
  </si>
  <si>
    <t>Kölcsönzött dokumentum (db) / loans (pc.)</t>
  </si>
  <si>
    <t>Közvetlenül (helyben)használt dokumentum (db) / in-house use (pc.)</t>
  </si>
  <si>
    <t>A tárgyévben leltárba vett állomány / annual additions</t>
  </si>
  <si>
    <t>Tárgyév december 3l-ei állomány / library holdings on 31rd Dec of the year</t>
  </si>
  <si>
    <t>Regisztrált használó (fő)  / Number of registered users (head)</t>
  </si>
  <si>
    <t>Személyes (helybeni) használat (alkalom) / number of personal uses (occ.)</t>
  </si>
  <si>
    <t>Békéscsaba</t>
  </si>
  <si>
    <t>Települési könyvtár+ Nem települési könyvtár</t>
  </si>
  <si>
    <t>Debrecen</t>
  </si>
  <si>
    <t>Eger</t>
  </si>
  <si>
    <t>Győr</t>
  </si>
  <si>
    <t>Kaposvár</t>
  </si>
  <si>
    <t>Kecskemét</t>
  </si>
  <si>
    <t>Miskolc</t>
  </si>
  <si>
    <t>Nyíregyháza</t>
  </si>
  <si>
    <t>Pécs</t>
  </si>
  <si>
    <t>Salgótarján</t>
  </si>
  <si>
    <t>Szeged</t>
  </si>
  <si>
    <t>Székesfehérvár</t>
  </si>
  <si>
    <t>Szekszárd</t>
  </si>
  <si>
    <t>Szolnok</t>
  </si>
  <si>
    <t>Szombathely</t>
  </si>
  <si>
    <t>Tatabánya</t>
  </si>
  <si>
    <t>Veszprém</t>
  </si>
  <si>
    <t>Zalaegerszeg</t>
  </si>
  <si>
    <t>Szentendre</t>
  </si>
  <si>
    <t>Dunaújváros</t>
  </si>
  <si>
    <t>Érd</t>
  </si>
  <si>
    <t>22.</t>
  </si>
  <si>
    <t>Hódmezővásárhely</t>
  </si>
  <si>
    <t>23.</t>
  </si>
  <si>
    <t>Nagykanizsa</t>
  </si>
  <si>
    <t>24.</t>
  </si>
  <si>
    <t>Sopron</t>
  </si>
  <si>
    <t>FŐVÁROS</t>
  </si>
  <si>
    <t>25.</t>
  </si>
  <si>
    <t>XIII. kerület (ZIP: 113x vagyis 1131-1139)</t>
  </si>
  <si>
    <t>XIV. kerület (ZIP: 114x vagyis 1141-1149)</t>
  </si>
  <si>
    <t>26.</t>
  </si>
  <si>
    <t>Ajka</t>
  </si>
  <si>
    <t>27.</t>
  </si>
  <si>
    <t>Baja</t>
  </si>
  <si>
    <t>28.</t>
  </si>
  <si>
    <t>Budaörs</t>
  </si>
  <si>
    <t>29.</t>
  </si>
  <si>
    <t>Cegléd</t>
  </si>
  <si>
    <t>30.</t>
  </si>
  <si>
    <t>Dunakeszi</t>
  </si>
  <si>
    <t>31.</t>
  </si>
  <si>
    <t>Esztergom</t>
  </si>
  <si>
    <t>32.</t>
  </si>
  <si>
    <t>Gödöllő</t>
  </si>
  <si>
    <t>33.</t>
  </si>
  <si>
    <t>Gyöngyös</t>
  </si>
  <si>
    <t>34.</t>
  </si>
  <si>
    <t>Gyula</t>
  </si>
  <si>
    <t>35.</t>
  </si>
  <si>
    <t>Hajdúböszörmény</t>
  </si>
  <si>
    <t>36.</t>
  </si>
  <si>
    <t>Jászberény</t>
  </si>
  <si>
    <t>37.</t>
  </si>
  <si>
    <t>Kazincbarcika</t>
  </si>
  <si>
    <t>38.</t>
  </si>
  <si>
    <t>Kiskunfélegyháza</t>
  </si>
  <si>
    <t>39.</t>
  </si>
  <si>
    <t>Kiskunhalas</t>
  </si>
  <si>
    <t>40.</t>
  </si>
  <si>
    <t>Mosonmagyaróvár</t>
  </si>
  <si>
    <t>41.</t>
  </si>
  <si>
    <t>Orosháza</t>
  </si>
  <si>
    <t>42.</t>
  </si>
  <si>
    <t>Ózd</t>
  </si>
  <si>
    <t>43.</t>
  </si>
  <si>
    <t>Pápa</t>
  </si>
  <si>
    <t>44.</t>
  </si>
  <si>
    <t>Siófok</t>
  </si>
  <si>
    <t>45.</t>
  </si>
  <si>
    <t>Szentes</t>
  </si>
  <si>
    <t>46.</t>
  </si>
  <si>
    <t>Szigetszentmiklós</t>
  </si>
  <si>
    <t>47.</t>
  </si>
  <si>
    <t>Vác</t>
  </si>
  <si>
    <t>Város, 25 ezer lélek felett 1-47. össz.</t>
  </si>
  <si>
    <t>n. a.</t>
  </si>
  <si>
    <t>TELEPÜLÉSI KÖNYVTÁRAK - Megyei összesítő / Municipal public libraries by counties</t>
  </si>
  <si>
    <t>7, kiv. Állomány / except Stock: 7-8</t>
  </si>
  <si>
    <t>1-6, 8, kiv. Állomány / except Stock: 1-6</t>
  </si>
  <si>
    <t>SZAK-, MUNKAHELYI ÉS EGYÉB KÖNYVTÁRAK / Special libraries, public libraries of workplaces and others</t>
  </si>
  <si>
    <t>TELJES KÖNYVTÁRI ELLÁTÁS - Megyei összesítő / Libraries by counties</t>
  </si>
  <si>
    <r>
      <t>1. az állományadatok forrása a könyvtárak esetében a statisztika</t>
    </r>
    <r>
      <rPr>
        <i/>
        <sz val="10"/>
        <rFont val="Times New Roman"/>
        <family val="1"/>
        <charset val="238"/>
      </rPr>
      <t xml:space="preserve"> 4.1. Állomány</t>
    </r>
    <r>
      <rPr>
        <sz val="10"/>
        <rFont val="Times New Roman"/>
        <family val="1"/>
        <charset val="238"/>
      </rPr>
      <t xml:space="preserve">, az ellátott szolgáltató helyeknél a </t>
    </r>
    <r>
      <rPr>
        <i/>
        <sz val="10"/>
        <rFont val="Times New Roman"/>
        <family val="1"/>
        <charset val="238"/>
      </rPr>
      <t>13. Az ellátott szolgáltató helyek</t>
    </r>
    <r>
      <rPr>
        <sz val="10"/>
        <rFont val="Times New Roman"/>
        <family val="1"/>
        <charset val="238"/>
      </rPr>
      <t xml:space="preserve"> adatai táblázat.</t>
    </r>
  </si>
  <si>
    <t>Megjegyzés:</t>
  </si>
  <si>
    <t>2. Baranya megye ellátott szolgáltató helyei állománygyarapító összege módosítva az ellátói finanszírozás összegével.</t>
  </si>
  <si>
    <r>
      <t>1. az állományadatok forrása a könyvtárak esetében a statisztika</t>
    </r>
    <r>
      <rPr>
        <i/>
        <sz val="10"/>
        <rFont val="Times New Roman"/>
        <family val="1"/>
        <charset val="238"/>
      </rPr>
      <t xml:space="preserve"> 4.1. Állomány</t>
    </r>
    <r>
      <rPr>
        <sz val="10"/>
        <rFont val="Times New Roman"/>
        <family val="1"/>
        <charset val="238"/>
      </rPr>
      <t xml:space="preserve">, az ellátott szolgáltató helyeknél a </t>
    </r>
    <r>
      <rPr>
        <i/>
        <sz val="10"/>
        <rFont val="Times New Roman"/>
        <family val="1"/>
        <charset val="238"/>
      </rPr>
      <t>13. Az ellátott szolgáltató helyek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adatai</t>
    </r>
    <r>
      <rPr>
        <sz val="10"/>
        <rFont val="Times New Roman"/>
        <family val="1"/>
        <charset val="238"/>
      </rPr>
      <t xml:space="preserve"> táblázat.</t>
    </r>
  </si>
  <si>
    <t>NÉHÁNY NAGYOBB FŐVÁROSI KERÜLET</t>
  </si>
  <si>
    <t>NEM TELEPÜLÉSI (SZAK-, MUNKAHELYI ÉS EGYÉB) könyvtártípus</t>
  </si>
  <si>
    <t>TELEPÜLÉSI könyvtártípus</t>
  </si>
  <si>
    <t>ÖSSZES könyvtártípus</t>
  </si>
  <si>
    <t>MEGYEI KÖNYVTÁR SZÉKHELYE, EGYÉB</t>
  </si>
  <si>
    <t>Megyeszékhely megyei jogú város 1-18. össz.</t>
  </si>
  <si>
    <t>MEGYESZÉKHELY MEGYEI JOGÚ VÁROS</t>
  </si>
  <si>
    <t>EGYÉB MEGYEI JOGÚ VÁROS</t>
  </si>
  <si>
    <t>Megyeszékhely+megyei jogú város+megyei könyvtár székhelye+főváros 1-25. össz.</t>
  </si>
  <si>
    <t>Megyeszékhely+megyei könyvtár székhelye+megyei jogú város 1-24. össz.</t>
  </si>
  <si>
    <t>Megyeszékhely megyei jogú város+megyei könyvtár székhelye 1-19. össz.</t>
  </si>
  <si>
    <t>EGYÉB VÁROS, 25 EZER LÉLEK FELETT</t>
  </si>
  <si>
    <t>EGYÉB VÁROS, 25 EZER LÉLEK ALATT, ÖSSZ.</t>
  </si>
  <si>
    <t>A.</t>
  </si>
  <si>
    <t>B.</t>
  </si>
  <si>
    <t>Város mindössz. A.+B.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</si>
  <si>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</si>
  <si>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</si>
  <si>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</si>
  <si>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</si>
  <si>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</si>
  <si>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</si>
  <si>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</si>
  <si>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</si>
  <si>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</si>
  <si>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</si>
  <si>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</si>
  <si>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</si>
  <si>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</si>
  <si>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</si>
  <si>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Zala</t>
  </si>
  <si>
    <t>Szabolcs-Szatmár-Bereg</t>
  </si>
  <si>
    <t>Tolna</t>
  </si>
  <si>
    <t>Vas</t>
  </si>
  <si>
    <t>XI. kerület (ZIP: 103x vagyis 1031-1039)</t>
  </si>
  <si>
    <t>XVIII. kerület (ZIP: 118x vagyis 1181-1189)</t>
  </si>
  <si>
    <t>III. kerület (ZIP: 103x vagyis 1031-1039)</t>
  </si>
  <si>
    <t>IV. kerület (ZIP: 104x vagyis 1041-1048)</t>
  </si>
  <si>
    <t>Sorszám</t>
  </si>
  <si>
    <t>A nyitvatartási napok összesített száma a TÁRGYÉV-ben / total number of opening days per year</t>
  </si>
  <si>
    <t>Sorvezető / Guide lines</t>
  </si>
  <si>
    <t>Az iskolai könyvtárak száma (intézmények) / Number of school libraries (institutions)**</t>
  </si>
  <si>
    <t xml:space="preserve">Nyomtatott kurrens időszaki kiadványok, gyarapodás, cím /  Printed current serials, additions, titles </t>
  </si>
  <si>
    <t>Könyvtáros tanárok / School librarians</t>
  </si>
  <si>
    <t>TÁRGYÉV október 1-jei állomány (nyitóállomány + gyarapodás) / Stock, 1. oct. ( last year stock + annual additions)</t>
  </si>
  <si>
    <t>az összesből könyv / of which printed books</t>
  </si>
  <si>
    <t>az összesből nem nyomtatott dokumentum / of which non printed documents</t>
  </si>
  <si>
    <t>Magyarország és megyéi / Hungary and his counties</t>
  </si>
  <si>
    <t>az összes könyvből tankönyv / of which school books</t>
  </si>
  <si>
    <t>KÖZOKTATÁSI KÖNYVTÁRAK - Országos összesítő / School libraries in Hungary -Total</t>
  </si>
  <si>
    <t>Magyarország / Hungary</t>
  </si>
  <si>
    <t xml:space="preserve">KÖZOKTATÁSI KÖNYVTÁRAK KÖNYVTÁRAK - Megyei összesítő / School libraries in Hungary by counties </t>
  </si>
  <si>
    <t>Kétes/gyanús/hibás adat: nyomtatott kurrens időszaki kiadványok, gyarapodás, cím /  Doubtful/suspicious/wrong data: printed current serials, additions, titles</t>
  </si>
  <si>
    <t>*óvoda, általános, szakközép-, szakiskola, általános és szakgimnázium, alapfokú művészetoktatás, kollégium, fejlesztő nevelés-oktatás.</t>
  </si>
  <si>
    <t>**A nagyarányú összevonások miatt az adatközlés módszertana megváltozott: külön oszlopban  szerepel az intézmények és a feladatellátó helyek (óvoda, általános iskola stb.) száma.</t>
  </si>
  <si>
    <t>Közoktatási könyvtárak / School libraries 2017-2018*</t>
  </si>
  <si>
    <t>Tanulólétszám, 2017. okt. 1. / Pupils, 1. okt. )</t>
  </si>
  <si>
    <r>
      <t>Az iskolai könyvtárak száma (feladatellátó hely) / Number of school libraries</t>
    </r>
    <r>
      <rPr>
        <b/>
        <sz val="10"/>
        <rFont val="Times New Roman CE"/>
        <charset val="238"/>
      </rPr>
      <t xml:space="preserve"> (assignment, task supplier location)</t>
    </r>
    <r>
      <rPr>
        <b/>
        <sz val="10"/>
        <rFont val="Times New Roman CE"/>
        <family val="1"/>
        <charset val="238"/>
      </rPr>
      <t>**</t>
    </r>
  </si>
  <si>
    <t>Köznevelési könyvtárak / School libraries 2017-2018*</t>
  </si>
  <si>
    <t>KÖZNEVELÉSI KÖNYVTÁRAK - Országos összesítő / School libraries in Hungary -Total</t>
  </si>
  <si>
    <t xml:space="preserve">KÖZNEVELÉSI KÖNYVTÁRAK - Megyei összesítő / School libraries in Hungary by counties </t>
  </si>
  <si>
    <t>Forrás:</t>
  </si>
  <si>
    <t>EMMI Köznevelési statisztika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</si>
</sst>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"/>
  </numFmts>
  <fonts count="3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3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58"/>
      <name val="Arial"/>
      <family val="2"/>
      <charset val="238"/>
    </font>
    <font>
      <sz val="10"/>
      <color indexed="56"/>
      <name val="Arial"/>
      <family val="2"/>
      <charset val="238"/>
    </font>
    <font>
      <sz val="8"/>
      <color indexed="31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charset val="238"/>
    </font>
    <font>
      <sz val="10"/>
      <color indexed="8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8"/>
      <name val="Times New Roman CE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35"/>
      </left>
      <right style="thin">
        <color indexed="10"/>
      </right>
      <top style="thin">
        <color indexed="35"/>
      </top>
      <bottom style="thin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 applyAlignment="0"/>
    <xf numFmtId="0" fontId="1" fillId="2" borderId="0" applyAlignment="0"/>
    <xf numFmtId="0" fontId="1" fillId="3" borderId="0" applyAlignment="0"/>
    <xf numFmtId="0" fontId="1" fillId="4" borderId="0" applyAlignment="0"/>
    <xf numFmtId="0" fontId="1" fillId="5" borderId="0" applyAlignment="0"/>
    <xf numFmtId="0" fontId="1" fillId="6" borderId="0" applyAlignment="0"/>
    <xf numFmtId="0" fontId="1" fillId="7" borderId="0" applyAlignment="0"/>
    <xf numFmtId="0" fontId="1" fillId="9" borderId="0" applyAlignment="0"/>
    <xf numFmtId="0" fontId="1" fillId="10" borderId="0" applyAlignment="0"/>
    <xf numFmtId="0" fontId="1" fillId="11" borderId="0" applyAlignment="0"/>
    <xf numFmtId="0" fontId="1" fillId="5" borderId="0" applyAlignment="0"/>
    <xf numFmtId="0" fontId="1" fillId="9" borderId="0" applyAlignment="0"/>
    <xf numFmtId="0" fontId="1" fillId="12" borderId="0" applyAlignment="0"/>
    <xf numFmtId="0" fontId="2" fillId="14" borderId="0" applyAlignment="0"/>
    <xf numFmtId="0" fontId="2" fillId="10" borderId="0" applyAlignment="0"/>
    <xf numFmtId="0" fontId="2" fillId="11" borderId="0" applyAlignment="0"/>
    <xf numFmtId="0" fontId="2" fillId="8" borderId="0" applyAlignment="0"/>
    <xf numFmtId="0" fontId="2" fillId="13" borderId="0" applyAlignment="0"/>
    <xf numFmtId="0" fontId="2" fillId="15" borderId="0" applyAlignment="0"/>
    <xf numFmtId="0" fontId="5" fillId="0" borderId="2" applyAlignment="0"/>
    <xf numFmtId="0" fontId="6" fillId="0" borderId="3" applyAlignment="0"/>
    <xf numFmtId="0" fontId="7" fillId="0" borderId="4" applyAlignment="0"/>
    <xf numFmtId="0" fontId="7" fillId="0" borderId="0" applyAlignment="0"/>
    <xf numFmtId="0" fontId="3" fillId="7" borderId="1" applyAlignment="0"/>
    <xf numFmtId="0" fontId="9" fillId="0" borderId="5" applyAlignment="0"/>
    <xf numFmtId="0" fontId="12" fillId="0" borderId="0" applyAlignment="0"/>
    <xf numFmtId="0" fontId="13" fillId="0" borderId="0" applyAlignment="0"/>
    <xf numFmtId="0" fontId="1" fillId="0" borderId="0" applyAlignment="0"/>
    <xf numFmtId="0" fontId="1" fillId="18" borderId="6" applyAlignment="0"/>
    <xf numFmtId="0" fontId="10" fillId="16" borderId="7" applyAlignment="0"/>
    <xf numFmtId="0" fontId="16" fillId="19" borderId="0" applyAlignment="0"/>
    <xf numFmtId="0" fontId="11" fillId="19" borderId="8" applyAlignment="0">
      <alignment horizontal="right" vertical="center" wrapText="1"/>
      <protection locked="0"/>
    </xf>
    <xf numFmtId="0" fontId="17" fillId="17" borderId="0" applyAlignment="0">
      <alignment horizontal="left" vertical="top" wrapText="1"/>
    </xf>
    <xf numFmtId="0" fontId="17" fillId="17" borderId="9" applyAlignment="0">
      <alignment horizontal="center" vertical="center" wrapText="1"/>
    </xf>
    <xf numFmtId="0" fontId="18" fillId="20" borderId="10" applyAlignment="0">
      <alignment horizontal="center" vertical="center" wrapText="1"/>
    </xf>
    <xf numFmtId="0" fontId="4" fillId="0" borderId="0" applyAlignment="0"/>
    <xf numFmtId="0" fontId="15" fillId="0" borderId="11" applyAlignment="0"/>
    <xf numFmtId="0" fontId="8" fillId="0" borderId="0" applyAlignment="0"/>
    <xf numFmtId="0" fontId="26" fillId="0" borderId="0"/>
    <xf numFmtId="164" fontId="26" fillId="0" borderId="0" applyFont="0" applyFill="0" applyBorder="0" applyAlignment="0" applyProtection="0"/>
    <xf numFmtId="0" fontId="26" fillId="0" borderId="0"/>
    <xf numFmtId="0" fontId="14" fillId="0" borderId="0"/>
    <xf numFmtId="0" fontId="25" fillId="0" borderId="0"/>
    <xf numFmtId="0" fontId="32" fillId="0" borderId="0"/>
    <xf numFmtId="0" fontId="14" fillId="0" borderId="0"/>
  </cellStyleXfs>
  <cellXfs count="236">
    <xf numFmtId="0" fontId="11" fillId="0" borderId="0" xfId="0" applyFont="1"/>
    <xf numFmtId="3" fontId="20" fillId="0" borderId="13" xfId="0" applyNumberFormat="1" applyFont="1" applyFill="1" applyBorder="1" applyAlignment="1">
      <alignment horizontal="center" vertical="center" wrapText="1"/>
    </xf>
    <xf numFmtId="3" fontId="20" fillId="0" borderId="14" xfId="0" applyNumberFormat="1" applyFont="1" applyFill="1" applyBorder="1" applyAlignment="1">
      <alignment horizontal="center" vertical="center" wrapText="1"/>
    </xf>
    <xf numFmtId="3" fontId="20" fillId="0" borderId="15" xfId="0" applyNumberFormat="1" applyFont="1" applyFill="1" applyBorder="1" applyAlignment="1">
      <alignment horizontal="center" vertical="center" wrapText="1"/>
    </xf>
    <xf numFmtId="3" fontId="20" fillId="0" borderId="16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3" fontId="20" fillId="0" borderId="0" xfId="0" applyNumberFormat="1" applyFont="1" applyFill="1" applyAlignment="1">
      <alignment horizontal="right" vertical="center" wrapText="1"/>
    </xf>
    <xf numFmtId="4" fontId="20" fillId="0" borderId="0" xfId="0" applyNumberFormat="1" applyFont="1" applyFill="1" applyAlignment="1">
      <alignment horizontal="right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Alignment="1">
      <alignment vertical="center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" fontId="14" fillId="0" borderId="0" xfId="0" applyNumberFormat="1" applyFont="1" applyAlignment="1">
      <alignment horizontal="left" vertical="center" wrapText="1"/>
    </xf>
    <xf numFmtId="3" fontId="2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3" fontId="14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3" fontId="14" fillId="0" borderId="39" xfId="0" applyNumberFormat="1" applyFont="1" applyFill="1" applyBorder="1" applyAlignment="1">
      <alignment horizontal="center" vertical="center" wrapText="1"/>
    </xf>
    <xf numFmtId="3" fontId="14" fillId="0" borderId="4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3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horizontal="right" vertical="center" wrapText="1"/>
    </xf>
    <xf numFmtId="3" fontId="14" fillId="0" borderId="0" xfId="0" applyNumberFormat="1" applyFont="1" applyFill="1" applyAlignment="1">
      <alignment horizontal="right" vertical="center"/>
    </xf>
    <xf numFmtId="3" fontId="22" fillId="0" borderId="0" xfId="0" applyNumberFormat="1" applyFont="1" applyFill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14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>
      <alignment vertical="center" wrapText="1"/>
    </xf>
    <xf numFmtId="49" fontId="20" fillId="0" borderId="0" xfId="0" quotePrefix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Fill="1" applyAlignment="1">
      <alignment horizontal="right" vertical="center"/>
    </xf>
    <xf numFmtId="0" fontId="0" fillId="0" borderId="0" xfId="0"/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" fontId="14" fillId="22" borderId="0" xfId="0" applyNumberFormat="1" applyFont="1" applyFill="1" applyAlignment="1">
      <alignment horizontal="right" vertical="center" wrapText="1"/>
    </xf>
    <xf numFmtId="3" fontId="14" fillId="22" borderId="0" xfId="0" applyNumberFormat="1" applyFont="1" applyFill="1" applyBorder="1" applyAlignment="1">
      <alignment horizontal="right" vertical="center" wrapText="1"/>
    </xf>
    <xf numFmtId="3" fontId="14" fillId="22" borderId="0" xfId="0" applyNumberFormat="1" applyFont="1" applyFill="1" applyBorder="1" applyAlignment="1">
      <alignment horizontal="center" vertical="center" wrapText="1"/>
    </xf>
    <xf numFmtId="0" fontId="14" fillId="22" borderId="0" xfId="0" applyFont="1" applyFill="1" applyAlignment="1">
      <alignment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21" borderId="0" xfId="0" applyNumberFormat="1" applyFont="1" applyFill="1" applyAlignment="1">
      <alignment horizontal="left" vertical="center"/>
    </xf>
    <xf numFmtId="3" fontId="14" fillId="21" borderId="0" xfId="0" applyNumberFormat="1" applyFont="1" applyFill="1" applyAlignment="1">
      <alignment horizontal="right" vertical="center"/>
    </xf>
    <xf numFmtId="3" fontId="19" fillId="0" borderId="0" xfId="0" applyNumberFormat="1" applyFont="1" applyFill="1" applyAlignment="1">
      <alignment horizontal="left"/>
    </xf>
    <xf numFmtId="0" fontId="26" fillId="0" borderId="0" xfId="41" applyFont="1" applyBorder="1"/>
    <xf numFmtId="0" fontId="30" fillId="0" borderId="0" xfId="41" applyFont="1" applyFill="1" applyBorder="1" applyAlignment="1">
      <alignment horizontal="right" vertical="center"/>
    </xf>
    <xf numFmtId="3" fontId="31" fillId="0" borderId="0" xfId="41" applyNumberFormat="1" applyFont="1" applyFill="1" applyBorder="1" applyAlignment="1">
      <alignment vertical="center"/>
    </xf>
    <xf numFmtId="0" fontId="26" fillId="0" borderId="0" xfId="41" applyFont="1"/>
    <xf numFmtId="3" fontId="24" fillId="0" borderId="0" xfId="42" applyNumberFormat="1" applyFont="1" applyAlignment="1">
      <alignment horizontal="right" vertical="center"/>
    </xf>
    <xf numFmtId="3" fontId="29" fillId="0" borderId="0" xfId="41" applyNumberFormat="1" applyFont="1" applyFill="1" applyBorder="1" applyAlignment="1">
      <alignment vertical="center"/>
    </xf>
    <xf numFmtId="0" fontId="24" fillId="0" borderId="0" xfId="42" applyFont="1" applyAlignment="1">
      <alignment horizontal="right" vertical="center"/>
    </xf>
    <xf numFmtId="0" fontId="14" fillId="0" borderId="0" xfId="44" applyFont="1" applyBorder="1" applyAlignment="1">
      <alignment horizontal="right"/>
    </xf>
    <xf numFmtId="0" fontId="19" fillId="0" borderId="0" xfId="44" applyFont="1" applyBorder="1" applyAlignment="1">
      <alignment horizontal="left"/>
    </xf>
    <xf numFmtId="0" fontId="24" fillId="0" borderId="0" xfId="42" applyFont="1" applyBorder="1" applyAlignment="1">
      <alignment horizontal="right" vertical="center"/>
    </xf>
    <xf numFmtId="0" fontId="14" fillId="23" borderId="0" xfId="44" applyFont="1" applyFill="1" applyBorder="1" applyAlignment="1">
      <alignment horizontal="left"/>
    </xf>
    <xf numFmtId="0" fontId="24" fillId="0" borderId="0" xfId="42" applyFont="1" applyAlignment="1">
      <alignment horizontal="left" vertical="center"/>
    </xf>
    <xf numFmtId="0" fontId="14" fillId="0" borderId="0" xfId="44" applyFont="1" applyFill="1" applyBorder="1" applyAlignment="1">
      <alignment horizontal="left"/>
    </xf>
    <xf numFmtId="0" fontId="27" fillId="0" borderId="0" xfId="44" applyFont="1" applyBorder="1" applyAlignment="1">
      <alignment horizontal="left"/>
    </xf>
    <xf numFmtId="0" fontId="14" fillId="0" borderId="0" xfId="44" applyFont="1" applyBorder="1" applyAlignment="1">
      <alignment horizontal="left"/>
    </xf>
    <xf numFmtId="0" fontId="27" fillId="0" borderId="0" xfId="42" applyFont="1" applyAlignment="1">
      <alignment horizontal="left" vertical="center"/>
    </xf>
    <xf numFmtId="3" fontId="22" fillId="0" borderId="0" xfId="0" quotePrefix="1" applyNumberFormat="1" applyFont="1" applyAlignment="1">
      <alignment horizontal="right" vertical="center" wrapText="1"/>
    </xf>
    <xf numFmtId="3" fontId="14" fillId="0" borderId="0" xfId="0" applyNumberFormat="1" applyFont="1" applyFill="1" applyAlignment="1">
      <alignment horizontal="left" vertical="center" wrapText="1"/>
    </xf>
    <xf numFmtId="3" fontId="19" fillId="0" borderId="44" xfId="41" applyNumberFormat="1" applyFont="1" applyFill="1" applyBorder="1" applyAlignment="1">
      <alignment horizontal="center" vertical="center" wrapText="1"/>
    </xf>
    <xf numFmtId="3" fontId="29" fillId="0" borderId="44" xfId="41" applyNumberFormat="1" applyFont="1" applyFill="1" applyBorder="1" applyAlignment="1">
      <alignment horizontal="center" vertical="center" wrapText="1"/>
    </xf>
    <xf numFmtId="3" fontId="31" fillId="0" borderId="49" xfId="41" applyNumberFormat="1" applyFont="1" applyFill="1" applyBorder="1" applyAlignment="1">
      <alignment vertical="center"/>
    </xf>
    <xf numFmtId="3" fontId="31" fillId="0" borderId="53" xfId="41" applyNumberFormat="1" applyFont="1" applyFill="1" applyBorder="1" applyAlignment="1">
      <alignment vertical="center"/>
    </xf>
    <xf numFmtId="3" fontId="31" fillId="0" borderId="66" xfId="41" applyNumberFormat="1" applyFont="1" applyFill="1" applyBorder="1" applyAlignment="1">
      <alignment horizontal="right" vertical="center" wrapText="1"/>
    </xf>
    <xf numFmtId="3" fontId="24" fillId="0" borderId="0" xfId="42" applyNumberFormat="1" applyFont="1" applyFill="1" applyAlignment="1">
      <alignment horizontal="right" vertical="center"/>
    </xf>
    <xf numFmtId="3" fontId="29" fillId="0" borderId="0" xfId="43" applyNumberFormat="1" applyFont="1" applyFill="1" applyBorder="1" applyAlignment="1">
      <alignment vertical="center"/>
    </xf>
    <xf numFmtId="3" fontId="19" fillId="0" borderId="0" xfId="44" applyNumberFormat="1" applyFont="1" applyFill="1" applyBorder="1" applyAlignment="1">
      <alignment horizontal="left" vertical="center" wrapText="1"/>
    </xf>
    <xf numFmtId="3" fontId="19" fillId="0" borderId="0" xfId="41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3" fontId="20" fillId="0" borderId="25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20" fillId="0" borderId="33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3" fontId="20" fillId="0" borderId="18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20" fillId="0" borderId="20" xfId="0" applyNumberFormat="1" applyFont="1" applyFill="1" applyBorder="1" applyAlignment="1">
      <alignment horizontal="center" vertical="center" wrapText="1"/>
    </xf>
    <xf numFmtId="3" fontId="20" fillId="0" borderId="24" xfId="0" applyNumberFormat="1" applyFont="1" applyFill="1" applyBorder="1" applyAlignment="1">
      <alignment horizontal="center" vertical="center" wrapText="1"/>
    </xf>
    <xf numFmtId="3" fontId="20" fillId="0" borderId="26" xfId="0" applyNumberFormat="1" applyFont="1" applyFill="1" applyBorder="1" applyAlignment="1">
      <alignment horizontal="center" vertical="center" wrapText="1"/>
    </xf>
    <xf numFmtId="3" fontId="20" fillId="0" borderId="34" xfId="0" applyNumberFormat="1" applyFont="1" applyFill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3" fontId="20" fillId="0" borderId="36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3" fontId="20" fillId="0" borderId="27" xfId="0" applyNumberFormat="1" applyFont="1" applyFill="1" applyBorder="1" applyAlignment="1">
      <alignment horizontal="center" vertical="center" wrapText="1"/>
    </xf>
    <xf numFmtId="3" fontId="20" fillId="0" borderId="29" xfId="0" applyNumberFormat="1" applyFont="1" applyFill="1" applyBorder="1" applyAlignment="1">
      <alignment horizontal="center" vertical="center" wrapText="1"/>
    </xf>
    <xf numFmtId="3" fontId="20" fillId="0" borderId="30" xfId="0" applyNumberFormat="1" applyFont="1" applyFill="1" applyBorder="1" applyAlignment="1">
      <alignment horizontal="center" vertical="center" wrapText="1"/>
    </xf>
    <xf numFmtId="3" fontId="20" fillId="0" borderId="31" xfId="0" applyNumberFormat="1" applyFont="1" applyFill="1" applyBorder="1" applyAlignment="1">
      <alignment horizontal="center" vertical="center" wrapText="1"/>
    </xf>
    <xf numFmtId="3" fontId="20" fillId="0" borderId="32" xfId="0" applyNumberFormat="1" applyFont="1" applyFill="1" applyBorder="1" applyAlignment="1">
      <alignment horizontal="center" vertical="center" wrapText="1"/>
    </xf>
    <xf numFmtId="3" fontId="20" fillId="0" borderId="21" xfId="0" applyNumberFormat="1" applyFont="1" applyFill="1" applyBorder="1" applyAlignment="1">
      <alignment horizontal="center" vertical="center" wrapText="1"/>
    </xf>
    <xf numFmtId="3" fontId="20" fillId="0" borderId="22" xfId="0" applyNumberFormat="1" applyFont="1" applyFill="1" applyBorder="1" applyAlignment="1">
      <alignment horizontal="center" vertical="center" wrapText="1"/>
    </xf>
    <xf numFmtId="3" fontId="20" fillId="0" borderId="35" xfId="0" applyNumberFormat="1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3" fontId="20" fillId="0" borderId="23" xfId="0" applyNumberFormat="1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3" fontId="14" fillId="0" borderId="30" xfId="0" applyNumberFormat="1" applyFont="1" applyFill="1" applyBorder="1" applyAlignment="1">
      <alignment horizontal="center" vertical="center" wrapText="1"/>
    </xf>
    <xf numFmtId="3" fontId="14" fillId="0" borderId="37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3" fontId="14" fillId="0" borderId="41" xfId="0" applyNumberFormat="1" applyFont="1" applyFill="1" applyBorder="1" applyAlignment="1">
      <alignment horizontal="center" vertical="center" wrapText="1"/>
    </xf>
    <xf numFmtId="3" fontId="22" fillId="0" borderId="37" xfId="0" applyNumberFormat="1" applyFont="1" applyFill="1" applyBorder="1" applyAlignment="1">
      <alignment horizontal="center" vertical="center" wrapText="1"/>
    </xf>
    <xf numFmtId="3" fontId="22" fillId="0" borderId="41" xfId="0" applyNumberFormat="1" applyFont="1" applyFill="1" applyBorder="1" applyAlignment="1">
      <alignment horizontal="center" vertical="center" wrapText="1"/>
    </xf>
    <xf numFmtId="3" fontId="14" fillId="0" borderId="38" xfId="0" applyNumberFormat="1" applyFont="1" applyFill="1" applyBorder="1" applyAlignment="1">
      <alignment horizontal="center" vertical="center" wrapText="1"/>
    </xf>
    <xf numFmtId="3" fontId="14" fillId="0" borderId="39" xfId="0" applyNumberFormat="1" applyFont="1" applyFill="1" applyBorder="1" applyAlignment="1">
      <alignment horizontal="center" vertical="center" wrapText="1"/>
    </xf>
    <xf numFmtId="3" fontId="14" fillId="0" borderId="40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3" fontId="14" fillId="0" borderId="24" xfId="0" applyNumberFormat="1" applyFont="1" applyFill="1" applyBorder="1" applyAlignment="1">
      <alignment horizontal="center" vertical="center" wrapText="1"/>
    </xf>
    <xf numFmtId="3" fontId="14" fillId="0" borderId="42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3" fontId="14" fillId="0" borderId="26" xfId="0" applyNumberFormat="1" applyFont="1" applyFill="1" applyBorder="1" applyAlignment="1">
      <alignment horizontal="center" vertical="center" wrapText="1"/>
    </xf>
    <xf numFmtId="3" fontId="14" fillId="0" borderId="4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horizontal="center" vertical="center" wrapText="1"/>
    </xf>
    <xf numFmtId="3" fontId="14" fillId="0" borderId="39" xfId="0" applyNumberFormat="1" applyFont="1" applyBorder="1" applyAlignment="1">
      <alignment horizontal="center" vertical="center" wrapText="1"/>
    </xf>
    <xf numFmtId="3" fontId="14" fillId="0" borderId="40" xfId="0" applyNumberFormat="1" applyFont="1" applyBorder="1" applyAlignment="1">
      <alignment horizontal="center" vertical="center" wrapText="1"/>
    </xf>
    <xf numFmtId="3" fontId="14" fillId="0" borderId="34" xfId="0" applyNumberFormat="1" applyFont="1" applyFill="1" applyBorder="1" applyAlignment="1">
      <alignment horizontal="center" vertical="center" wrapText="1"/>
    </xf>
    <xf numFmtId="3" fontId="14" fillId="0" borderId="28" xfId="0" applyNumberFormat="1" applyFont="1" applyFill="1" applyBorder="1" applyAlignment="1">
      <alignment horizontal="center" vertical="center" wrapText="1"/>
    </xf>
    <xf numFmtId="3" fontId="14" fillId="0" borderId="35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4" fillId="0" borderId="23" xfId="0" applyNumberFormat="1" applyFont="1" applyFill="1" applyBorder="1" applyAlignment="1">
      <alignment horizontal="center" vertical="center" wrapText="1"/>
    </xf>
    <xf numFmtId="3" fontId="14" fillId="0" borderId="36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center" vertical="center" wrapText="1"/>
    </xf>
    <xf numFmtId="3" fontId="14" fillId="0" borderId="26" xfId="0" applyNumberFormat="1" applyFont="1" applyBorder="1" applyAlignment="1">
      <alignment horizontal="center" vertical="center" wrapText="1"/>
    </xf>
    <xf numFmtId="3" fontId="14" fillId="0" borderId="24" xfId="0" applyNumberFormat="1" applyFont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31" xfId="0" applyNumberFormat="1" applyFont="1" applyBorder="1" applyAlignment="1">
      <alignment horizontal="center" vertical="center" wrapText="1"/>
    </xf>
    <xf numFmtId="3" fontId="14" fillId="0" borderId="32" xfId="0" applyNumberFormat="1" applyFont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27" xfId="0" applyFont="1" applyFill="1" applyBorder="1" applyAlignment="1">
      <alignment horizontal="center" vertical="center"/>
    </xf>
    <xf numFmtId="49" fontId="19" fillId="0" borderId="18" xfId="0" applyNumberFormat="1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8" fillId="0" borderId="44" xfId="41" applyFont="1" applyFill="1" applyBorder="1" applyAlignment="1">
      <alignment horizontal="center" vertical="center" textRotation="90" wrapText="1"/>
    </xf>
    <xf numFmtId="3" fontId="19" fillId="0" borderId="44" xfId="42" applyNumberFormat="1" applyFont="1" applyFill="1" applyBorder="1" applyAlignment="1">
      <alignment horizontal="center" vertical="center" wrapText="1"/>
    </xf>
    <xf numFmtId="3" fontId="29" fillId="0" borderId="45" xfId="41" applyNumberFormat="1" applyFont="1" applyFill="1" applyBorder="1" applyAlignment="1">
      <alignment horizontal="center" vertical="center" wrapText="1"/>
    </xf>
    <xf numFmtId="3" fontId="29" fillId="0" borderId="46" xfId="41" applyNumberFormat="1" applyFont="1" applyFill="1" applyBorder="1" applyAlignment="1">
      <alignment horizontal="center" vertical="center" wrapText="1"/>
    </xf>
    <xf numFmtId="3" fontId="29" fillId="0" borderId="48" xfId="41" applyNumberFormat="1" applyFont="1" applyFill="1" applyBorder="1" applyAlignment="1">
      <alignment horizontal="center" vertical="center" wrapText="1"/>
    </xf>
    <xf numFmtId="3" fontId="29" fillId="0" borderId="50" xfId="41" applyNumberFormat="1" applyFont="1" applyFill="1" applyBorder="1" applyAlignment="1">
      <alignment horizontal="center" vertical="center" wrapText="1"/>
    </xf>
    <xf numFmtId="3" fontId="29" fillId="0" borderId="51" xfId="41" applyNumberFormat="1" applyFont="1" applyFill="1" applyBorder="1" applyAlignment="1">
      <alignment horizontal="center" vertical="center" wrapText="1"/>
    </xf>
    <xf numFmtId="3" fontId="29" fillId="0" borderId="52" xfId="41" applyNumberFormat="1" applyFont="1" applyFill="1" applyBorder="1" applyAlignment="1">
      <alignment horizontal="center" vertical="center" wrapText="1"/>
    </xf>
    <xf numFmtId="3" fontId="29" fillId="0" borderId="44" xfId="41" quotePrefix="1" applyNumberFormat="1" applyFont="1" applyFill="1" applyBorder="1" applyAlignment="1">
      <alignment horizontal="center" vertical="center" wrapText="1"/>
    </xf>
    <xf numFmtId="3" fontId="29" fillId="0" borderId="44" xfId="41" applyNumberFormat="1" applyFont="1" applyFill="1" applyBorder="1" applyAlignment="1">
      <alignment horizontal="center" vertical="center" wrapText="1"/>
    </xf>
    <xf numFmtId="3" fontId="29" fillId="0" borderId="53" xfId="41" applyNumberFormat="1" applyFont="1" applyFill="1" applyBorder="1" applyAlignment="1">
      <alignment horizontal="center" vertical="center" wrapText="1"/>
    </xf>
    <xf numFmtId="3" fontId="29" fillId="0" borderId="61" xfId="41" applyNumberFormat="1" applyFont="1" applyFill="1" applyBorder="1" applyAlignment="1">
      <alignment horizontal="center" vertical="center" wrapText="1"/>
    </xf>
    <xf numFmtId="3" fontId="29" fillId="0" borderId="60" xfId="41" quotePrefix="1" applyNumberFormat="1" applyFont="1" applyFill="1" applyBorder="1" applyAlignment="1">
      <alignment horizontal="center" vertical="center" wrapText="1"/>
    </xf>
    <xf numFmtId="3" fontId="29" fillId="0" borderId="62" xfId="41" quotePrefix="1" applyNumberFormat="1" applyFont="1" applyFill="1" applyBorder="1" applyAlignment="1">
      <alignment horizontal="center" vertical="center" wrapText="1"/>
    </xf>
    <xf numFmtId="3" fontId="29" fillId="0" borderId="47" xfId="41" applyNumberFormat="1" applyFont="1" applyFill="1" applyBorder="1" applyAlignment="1">
      <alignment horizontal="center" vertical="center" wrapText="1"/>
    </xf>
    <xf numFmtId="3" fontId="29" fillId="0" borderId="63" xfId="41" applyNumberFormat="1" applyFont="1" applyFill="1" applyBorder="1" applyAlignment="1">
      <alignment horizontal="center" vertical="center" wrapText="1"/>
    </xf>
    <xf numFmtId="3" fontId="29" fillId="0" borderId="53" xfId="41" quotePrefix="1" applyNumberFormat="1" applyFont="1" applyFill="1" applyBorder="1" applyAlignment="1">
      <alignment horizontal="center" vertical="center" wrapText="1"/>
    </xf>
    <xf numFmtId="3" fontId="29" fillId="0" borderId="49" xfId="41" quotePrefix="1" applyNumberFormat="1" applyFont="1" applyFill="1" applyBorder="1" applyAlignment="1">
      <alignment horizontal="center" vertical="center" wrapText="1"/>
    </xf>
    <xf numFmtId="3" fontId="29" fillId="0" borderId="54" xfId="41" applyNumberFormat="1" applyFont="1" applyFill="1" applyBorder="1" applyAlignment="1">
      <alignment horizontal="center" vertical="center" wrapText="1"/>
    </xf>
    <xf numFmtId="3" fontId="29" fillId="0" borderId="58" xfId="41" applyNumberFormat="1" applyFont="1" applyFill="1" applyBorder="1" applyAlignment="1">
      <alignment horizontal="center" vertical="center" wrapText="1"/>
    </xf>
    <xf numFmtId="3" fontId="29" fillId="0" borderId="64" xfId="41" applyNumberFormat="1" applyFont="1" applyFill="1" applyBorder="1" applyAlignment="1">
      <alignment horizontal="center" vertical="center" wrapText="1"/>
    </xf>
    <xf numFmtId="4" fontId="29" fillId="0" borderId="55" xfId="41" applyNumberFormat="1" applyFont="1" applyFill="1" applyBorder="1" applyAlignment="1">
      <alignment horizontal="center" vertical="center" wrapText="1"/>
    </xf>
    <xf numFmtId="4" fontId="29" fillId="0" borderId="59" xfId="41" applyNumberFormat="1" applyFont="1" applyFill="1" applyBorder="1" applyAlignment="1">
      <alignment horizontal="center" vertical="center" wrapText="1"/>
    </xf>
    <xf numFmtId="4" fontId="29" fillId="0" borderId="65" xfId="41" applyNumberFormat="1" applyFont="1" applyFill="1" applyBorder="1" applyAlignment="1">
      <alignment horizontal="center" vertical="center" wrapText="1"/>
    </xf>
    <xf numFmtId="3" fontId="29" fillId="0" borderId="56" xfId="41" applyNumberFormat="1" applyFont="1" applyFill="1" applyBorder="1" applyAlignment="1">
      <alignment horizontal="center" vertical="center" wrapText="1"/>
    </xf>
    <xf numFmtId="3" fontId="29" fillId="0" borderId="57" xfId="41" applyNumberFormat="1" applyFont="1" applyFill="1" applyBorder="1" applyAlignment="1">
      <alignment horizontal="center" vertical="center" wrapText="1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23" builtinId="20" customBuiltin="1"/>
    <cellStyle name="Cím" xfId="35" builtinId="15" customBuiltin="1"/>
    <cellStyle name="Címsor 1" xfId="19" builtinId="16" customBuiltin="1"/>
    <cellStyle name="Címsor 2" xfId="20" builtinId="17" customBuiltin="1"/>
    <cellStyle name="Címsor 3" xfId="21" builtinId="18" customBuiltin="1"/>
    <cellStyle name="Címsor 4" xfId="22" builtinId="19" customBuiltin="1"/>
    <cellStyle name="Ezres 2" xfId="39" xr:uid="{00000000-0005-0000-0000-000018000000}"/>
    <cellStyle name="Figyelmeztetés" xfId="37" builtinId="11" customBuiltin="1"/>
    <cellStyle name="Hivatkozott cella" xfId="24" builtinId="24" customBuiltin="1"/>
    <cellStyle name="Jegyzet" xfId="28" builtinId="10" customBuiltin="1"/>
    <cellStyle name="Kimenet" xfId="29" builtinId="21" customBuiltin="1"/>
    <cellStyle name="Normál" xfId="0" builtinId="0"/>
    <cellStyle name="Normál 10" xfId="38" xr:uid="{00000000-0005-0000-0000-00001E000000}"/>
    <cellStyle name="Normál 11" xfId="42" xr:uid="{00000000-0005-0000-0000-00001F000000}"/>
    <cellStyle name="Normál 2" xfId="25" xr:uid="{00000000-0005-0000-0000-000020000000}"/>
    <cellStyle name="Normál 2 2" xfId="40" xr:uid="{00000000-0005-0000-0000-000021000000}"/>
    <cellStyle name="Normál 3" xfId="26" xr:uid="{00000000-0005-0000-0000-000022000000}"/>
    <cellStyle name="Normál 4" xfId="27" xr:uid="{00000000-0005-0000-0000-000023000000}"/>
    <cellStyle name="Normál 5" xfId="30" xr:uid="{00000000-0005-0000-0000-000024000000}"/>
    <cellStyle name="Normál 6" xfId="31" xr:uid="{00000000-0005-0000-0000-000025000000}"/>
    <cellStyle name="Normál 7" xfId="32" xr:uid="{00000000-0005-0000-0000-000026000000}"/>
    <cellStyle name="Normál 8" xfId="33" xr:uid="{00000000-0005-0000-0000-000027000000}"/>
    <cellStyle name="Normál 9" xfId="34" xr:uid="{00000000-0005-0000-0000-000028000000}"/>
    <cellStyle name="Normál_iskisk" xfId="44" xr:uid="{00000000-0005-0000-0000-000029000000}"/>
    <cellStyle name="Normál_iskolaialaplap" xfId="41" xr:uid="{00000000-0005-0000-0000-00002A000000}"/>
    <cellStyle name="Normál_TEKE03Teljes" xfId="43" xr:uid="{00000000-0005-0000-0000-00002B000000}"/>
    <cellStyle name="Összesen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1"/>
  <sheetViews>
    <sheetView zoomScaleNormal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sqref="A1:A4"/>
    </sheetView>
  </sheetViews>
  <sheetFormatPr defaultColWidth="11.54296875" defaultRowHeight="13" x14ac:dyDescent="0.25"/>
  <cols>
    <col min="1" max="1" width="13.54296875" style="6" customWidth="1"/>
    <col min="2" max="2" width="14.453125" style="6" customWidth="1"/>
    <col min="3" max="3" width="11" style="6" customWidth="1"/>
    <col min="4" max="4" width="8.1796875" style="9" customWidth="1"/>
    <col min="5" max="8" width="11.54296875" style="9" customWidth="1"/>
    <col min="9" max="9" width="11.6328125" style="9" customWidth="1"/>
    <col min="10" max="16" width="11.54296875" style="9" customWidth="1"/>
    <col min="17" max="17" width="10.453125" style="9" customWidth="1"/>
    <col min="18" max="25" width="11.54296875" style="9" customWidth="1"/>
    <col min="26" max="26" width="9.81640625" style="9" customWidth="1"/>
    <col min="27" max="16384" width="11.54296875" style="6"/>
  </cols>
  <sheetData>
    <row r="1" spans="1:26" ht="14" customHeight="1" thickBot="1" x14ac:dyDescent="0.3">
      <c r="A1" s="140" t="s">
        <v>73</v>
      </c>
      <c r="B1" s="143" t="s">
        <v>220</v>
      </c>
      <c r="C1" s="130" t="s">
        <v>74</v>
      </c>
      <c r="D1" s="133" t="s">
        <v>23</v>
      </c>
      <c r="E1" s="146" t="s">
        <v>78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146" t="s">
        <v>79</v>
      </c>
      <c r="R1" s="147"/>
      <c r="S1" s="147"/>
      <c r="T1" s="147"/>
      <c r="U1" s="147"/>
      <c r="V1" s="147"/>
      <c r="W1" s="147"/>
      <c r="X1" s="147"/>
      <c r="Y1" s="147"/>
      <c r="Z1" s="148"/>
    </row>
    <row r="2" spans="1:26" ht="29" customHeight="1" thickBot="1" x14ac:dyDescent="0.3">
      <c r="A2" s="141"/>
      <c r="B2" s="144"/>
      <c r="C2" s="131"/>
      <c r="D2" s="134"/>
      <c r="E2" s="133" t="s">
        <v>24</v>
      </c>
      <c r="F2" s="133" t="s">
        <v>70</v>
      </c>
      <c r="G2" s="133" t="s">
        <v>25</v>
      </c>
      <c r="H2" s="133" t="s">
        <v>26</v>
      </c>
      <c r="I2" s="136" t="s">
        <v>27</v>
      </c>
      <c r="J2" s="137"/>
      <c r="K2" s="133" t="s">
        <v>28</v>
      </c>
      <c r="L2" s="160" t="s">
        <v>29</v>
      </c>
      <c r="M2" s="161"/>
      <c r="N2" s="161"/>
      <c r="O2" s="162"/>
      <c r="P2" s="133" t="s">
        <v>72</v>
      </c>
      <c r="Q2" s="136" t="s">
        <v>30</v>
      </c>
      <c r="R2" s="127" t="s">
        <v>31</v>
      </c>
      <c r="S2" s="127" t="s">
        <v>32</v>
      </c>
      <c r="T2" s="127" t="s">
        <v>0</v>
      </c>
      <c r="U2" s="137" t="s">
        <v>33</v>
      </c>
      <c r="V2" s="136" t="s">
        <v>34</v>
      </c>
      <c r="W2" s="127"/>
      <c r="X2" s="127"/>
      <c r="Y2" s="137"/>
      <c r="Z2" s="133" t="s">
        <v>35</v>
      </c>
    </row>
    <row r="3" spans="1:26" ht="32" customHeight="1" thickBot="1" x14ac:dyDescent="0.3">
      <c r="A3" s="141"/>
      <c r="B3" s="144"/>
      <c r="C3" s="131"/>
      <c r="D3" s="134"/>
      <c r="E3" s="134"/>
      <c r="F3" s="134"/>
      <c r="G3" s="134"/>
      <c r="H3" s="134"/>
      <c r="I3" s="138"/>
      <c r="J3" s="139"/>
      <c r="K3" s="134"/>
      <c r="L3" s="136" t="s">
        <v>36</v>
      </c>
      <c r="M3" s="137"/>
      <c r="N3" s="136" t="s">
        <v>37</v>
      </c>
      <c r="O3" s="137"/>
      <c r="P3" s="134"/>
      <c r="Q3" s="149"/>
      <c r="R3" s="128"/>
      <c r="S3" s="128"/>
      <c r="T3" s="128"/>
      <c r="U3" s="128"/>
      <c r="V3" s="158" t="s">
        <v>30</v>
      </c>
      <c r="W3" s="154" t="s">
        <v>38</v>
      </c>
      <c r="X3" s="154" t="s">
        <v>0</v>
      </c>
      <c r="Y3" s="156" t="s">
        <v>33</v>
      </c>
      <c r="Z3" s="153"/>
    </row>
    <row r="4" spans="1:26" ht="117.5" thickBot="1" x14ac:dyDescent="0.3">
      <c r="A4" s="142"/>
      <c r="B4" s="145"/>
      <c r="C4" s="132"/>
      <c r="D4" s="135"/>
      <c r="E4" s="135"/>
      <c r="F4" s="135"/>
      <c r="G4" s="135"/>
      <c r="H4" s="135"/>
      <c r="I4" s="3" t="s">
        <v>39</v>
      </c>
      <c r="J4" s="4" t="s">
        <v>40</v>
      </c>
      <c r="K4" s="138"/>
      <c r="L4" s="1" t="s">
        <v>1</v>
      </c>
      <c r="M4" s="2" t="s">
        <v>41</v>
      </c>
      <c r="N4" s="5" t="s">
        <v>1</v>
      </c>
      <c r="O4" s="2" t="s">
        <v>41</v>
      </c>
      <c r="P4" s="139"/>
      <c r="Q4" s="138"/>
      <c r="R4" s="129"/>
      <c r="S4" s="129"/>
      <c r="T4" s="129"/>
      <c r="U4" s="129"/>
      <c r="V4" s="159"/>
      <c r="W4" s="155"/>
      <c r="X4" s="155"/>
      <c r="Y4" s="157"/>
      <c r="Z4" s="139"/>
    </row>
    <row r="5" spans="1:26" s="7" customFormat="1" x14ac:dyDescent="0.25">
      <c r="A5" s="11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75" customFormat="1" ht="19.75" customHeight="1" x14ac:dyDescent="0.25">
      <c r="A6" s="89" t="s">
        <v>209</v>
      </c>
      <c r="C6" s="62"/>
      <c r="D6" s="62"/>
      <c r="E6" s="62"/>
      <c r="F6" s="62"/>
      <c r="G6" s="62"/>
      <c r="H6" s="62"/>
      <c r="I6" s="76"/>
      <c r="J6" s="62"/>
      <c r="K6" s="62"/>
      <c r="L6" s="62"/>
      <c r="M6" s="62"/>
      <c r="N6" s="62"/>
      <c r="O6" s="62"/>
      <c r="P6" s="62"/>
      <c r="Q6" s="62"/>
      <c r="R6" s="62"/>
      <c r="S6" s="74"/>
      <c r="T6" s="74"/>
      <c r="U6" s="74"/>
      <c r="V6" s="74"/>
      <c r="W6" s="74"/>
      <c r="X6" s="74"/>
      <c r="Y6" s="62"/>
      <c r="Z6" s="73"/>
    </row>
    <row r="7" spans="1:26" ht="61" customHeight="1" x14ac:dyDescent="0.25">
      <c r="A7" s="8" t="s">
        <v>48</v>
      </c>
      <c r="B7" s="8" t="s">
        <v>49</v>
      </c>
      <c r="C7" s="11" t="s">
        <v>211</v>
      </c>
      <c r="D7" s="15">
        <f>D9-D8</f>
        <v>365.22999999999996</v>
      </c>
      <c r="E7" s="15">
        <v>43</v>
      </c>
      <c r="F7" s="15">
        <v>22257</v>
      </c>
      <c r="G7" s="15">
        <v>9562</v>
      </c>
      <c r="H7" s="15">
        <v>402</v>
      </c>
      <c r="I7" s="15">
        <v>210</v>
      </c>
      <c r="J7" s="17">
        <v>199.99</v>
      </c>
      <c r="K7" s="15">
        <v>78745</v>
      </c>
      <c r="L7" s="15">
        <v>43132</v>
      </c>
      <c r="M7" s="15">
        <v>38968</v>
      </c>
      <c r="N7" s="15">
        <v>1724099</v>
      </c>
      <c r="O7" s="15">
        <v>1558736</v>
      </c>
      <c r="P7" s="15">
        <v>2553</v>
      </c>
      <c r="Q7" s="15">
        <v>74114</v>
      </c>
      <c r="R7" s="15">
        <v>843375</v>
      </c>
      <c r="S7" s="15">
        <v>1252441</v>
      </c>
      <c r="T7" s="15">
        <v>874524</v>
      </c>
      <c r="U7" s="15">
        <v>1433317</v>
      </c>
      <c r="V7" s="15">
        <v>29215</v>
      </c>
      <c r="W7" s="15">
        <v>294841</v>
      </c>
      <c r="X7" s="15">
        <v>221863</v>
      </c>
      <c r="Y7" s="15">
        <v>593460</v>
      </c>
      <c r="Z7" s="15">
        <v>7097</v>
      </c>
    </row>
    <row r="8" spans="1:26" ht="61" customHeight="1" x14ac:dyDescent="0.25">
      <c r="A8" s="8" t="s">
        <v>48</v>
      </c>
      <c r="B8" s="8" t="s">
        <v>71</v>
      </c>
      <c r="C8" s="11" t="s">
        <v>210</v>
      </c>
      <c r="D8" s="15">
        <v>140.37200000000001</v>
      </c>
      <c r="E8" s="15">
        <v>88</v>
      </c>
      <c r="F8" s="15">
        <v>10161</v>
      </c>
      <c r="G8" s="15">
        <v>19912</v>
      </c>
      <c r="H8" s="15">
        <v>540</v>
      </c>
      <c r="I8" s="15">
        <v>118</v>
      </c>
      <c r="J8" s="17">
        <v>93.15</v>
      </c>
      <c r="K8" s="15">
        <v>45858</v>
      </c>
      <c r="L8" s="82">
        <v>21111</v>
      </c>
      <c r="M8" s="82">
        <v>18689</v>
      </c>
      <c r="N8" s="82">
        <v>579372</v>
      </c>
      <c r="O8" s="83" t="s">
        <v>208</v>
      </c>
      <c r="P8" s="15">
        <v>1828</v>
      </c>
      <c r="Q8" s="15">
        <v>24636</v>
      </c>
      <c r="R8" s="15">
        <v>488612</v>
      </c>
      <c r="S8" s="15">
        <v>25975</v>
      </c>
      <c r="T8" s="15">
        <v>215975</v>
      </c>
      <c r="U8" s="15">
        <v>454003</v>
      </c>
      <c r="V8" s="15">
        <v>7261</v>
      </c>
      <c r="W8" s="15">
        <v>246893</v>
      </c>
      <c r="X8" s="15">
        <v>70672</v>
      </c>
      <c r="Y8" s="15">
        <v>231388</v>
      </c>
      <c r="Z8" s="15">
        <v>5992</v>
      </c>
    </row>
    <row r="9" spans="1:26" ht="61" customHeight="1" x14ac:dyDescent="0.25">
      <c r="A9" s="8" t="s">
        <v>48</v>
      </c>
      <c r="B9" s="8" t="s">
        <v>50</v>
      </c>
      <c r="C9" s="11" t="s">
        <v>76</v>
      </c>
      <c r="D9" s="15">
        <v>505.60199999999998</v>
      </c>
      <c r="E9" s="16">
        <f t="shared" ref="E9:Z9" si="0">SUM(E7:E8)</f>
        <v>131</v>
      </c>
      <c r="F9" s="16">
        <f t="shared" si="0"/>
        <v>32418</v>
      </c>
      <c r="G9" s="16">
        <f>SUM(G7:G8)</f>
        <v>29474</v>
      </c>
      <c r="H9" s="16">
        <f t="shared" si="0"/>
        <v>942</v>
      </c>
      <c r="I9" s="16">
        <f t="shared" si="0"/>
        <v>328</v>
      </c>
      <c r="J9" s="59">
        <f t="shared" si="0"/>
        <v>293.14</v>
      </c>
      <c r="K9" s="16">
        <f t="shared" si="0"/>
        <v>124603</v>
      </c>
      <c r="L9" s="16">
        <f t="shared" si="0"/>
        <v>64243</v>
      </c>
      <c r="M9" s="16">
        <f t="shared" si="0"/>
        <v>57657</v>
      </c>
      <c r="N9" s="16">
        <f t="shared" si="0"/>
        <v>2303471</v>
      </c>
      <c r="O9" s="16">
        <f t="shared" si="0"/>
        <v>1558736</v>
      </c>
      <c r="P9" s="16">
        <f t="shared" si="0"/>
        <v>4381</v>
      </c>
      <c r="Q9" s="16">
        <f t="shared" si="0"/>
        <v>98750</v>
      </c>
      <c r="R9" s="16">
        <f t="shared" si="0"/>
        <v>1331987</v>
      </c>
      <c r="S9" s="16">
        <f t="shared" si="0"/>
        <v>1278416</v>
      </c>
      <c r="T9" s="16">
        <f t="shared" si="0"/>
        <v>1090499</v>
      </c>
      <c r="U9" s="16">
        <f t="shared" si="0"/>
        <v>1887320</v>
      </c>
      <c r="V9" s="16">
        <f t="shared" si="0"/>
        <v>36476</v>
      </c>
      <c r="W9" s="16">
        <f t="shared" si="0"/>
        <v>541734</v>
      </c>
      <c r="X9" s="16">
        <f t="shared" si="0"/>
        <v>292535</v>
      </c>
      <c r="Y9" s="16">
        <f t="shared" si="0"/>
        <v>824848</v>
      </c>
      <c r="Z9" s="16">
        <f t="shared" si="0"/>
        <v>13089</v>
      </c>
    </row>
    <row r="10" spans="1:26" ht="61" customHeight="1" x14ac:dyDescent="0.25">
      <c r="A10" s="8" t="s">
        <v>51</v>
      </c>
      <c r="B10" s="8" t="s">
        <v>49</v>
      </c>
      <c r="C10" s="11" t="s">
        <v>211</v>
      </c>
      <c r="D10" s="15">
        <f>D12-D11</f>
        <v>243.815</v>
      </c>
      <c r="E10" s="15">
        <v>27</v>
      </c>
      <c r="F10" s="15">
        <v>16580</v>
      </c>
      <c r="G10" s="15">
        <v>6302</v>
      </c>
      <c r="H10" s="15">
        <v>207</v>
      </c>
      <c r="I10" s="15">
        <v>121</v>
      </c>
      <c r="J10" s="17">
        <v>119.25</v>
      </c>
      <c r="K10" s="97">
        <v>112766</v>
      </c>
      <c r="L10" s="15">
        <v>47678</v>
      </c>
      <c r="M10" s="15">
        <v>43863</v>
      </c>
      <c r="N10" s="15">
        <v>1652326</v>
      </c>
      <c r="O10" s="15">
        <v>1447400</v>
      </c>
      <c r="P10" s="15">
        <v>1498</v>
      </c>
      <c r="Q10" s="15">
        <v>31435</v>
      </c>
      <c r="R10" s="15">
        <v>340908</v>
      </c>
      <c r="S10" s="15">
        <v>625689</v>
      </c>
      <c r="T10" s="15">
        <v>516726</v>
      </c>
      <c r="U10" s="15">
        <v>438078</v>
      </c>
      <c r="V10" s="15">
        <v>7687</v>
      </c>
      <c r="W10" s="15">
        <v>92155</v>
      </c>
      <c r="X10" s="15">
        <v>114971</v>
      </c>
      <c r="Y10" s="15">
        <v>155329</v>
      </c>
      <c r="Z10" s="15">
        <v>1786</v>
      </c>
    </row>
    <row r="11" spans="1:26" ht="61" customHeight="1" x14ac:dyDescent="0.25">
      <c r="A11" s="8" t="s">
        <v>51</v>
      </c>
      <c r="B11" s="8" t="s">
        <v>71</v>
      </c>
      <c r="C11" s="11" t="s">
        <v>210</v>
      </c>
      <c r="D11" s="15">
        <v>119.90600000000001</v>
      </c>
      <c r="E11" s="15">
        <v>284</v>
      </c>
      <c r="F11" s="15">
        <v>11612</v>
      </c>
      <c r="G11" s="15">
        <v>44817</v>
      </c>
      <c r="H11" s="15">
        <v>865</v>
      </c>
      <c r="I11" s="15">
        <v>194</v>
      </c>
      <c r="J11" s="17">
        <v>85.31</v>
      </c>
      <c r="K11" s="15">
        <v>60549</v>
      </c>
      <c r="L11" s="82">
        <v>132066</v>
      </c>
      <c r="M11" s="82">
        <v>120506</v>
      </c>
      <c r="N11" s="82">
        <v>793660</v>
      </c>
      <c r="O11" s="83" t="s">
        <v>208</v>
      </c>
      <c r="P11" s="15">
        <v>2700</v>
      </c>
      <c r="Q11" s="15">
        <v>15518</v>
      </c>
      <c r="R11" s="15">
        <v>271162</v>
      </c>
      <c r="S11" s="15">
        <v>10999</v>
      </c>
      <c r="T11" s="15">
        <v>151220</v>
      </c>
      <c r="U11" s="15">
        <v>194896</v>
      </c>
      <c r="V11" s="15">
        <v>5290</v>
      </c>
      <c r="W11" s="15">
        <v>136914</v>
      </c>
      <c r="X11" s="15">
        <v>56742</v>
      </c>
      <c r="Y11" s="15">
        <v>92943</v>
      </c>
      <c r="Z11" s="15">
        <v>1279</v>
      </c>
    </row>
    <row r="12" spans="1:26" ht="61" customHeight="1" x14ac:dyDescent="0.25">
      <c r="A12" s="8" t="s">
        <v>51</v>
      </c>
      <c r="B12" s="8" t="s">
        <v>50</v>
      </c>
      <c r="C12" s="11" t="s">
        <v>76</v>
      </c>
      <c r="D12" s="15">
        <v>363.721</v>
      </c>
      <c r="E12" s="16">
        <f t="shared" ref="E12:Z12" si="1">SUM(E10:E11)</f>
        <v>311</v>
      </c>
      <c r="F12" s="16">
        <f t="shared" si="1"/>
        <v>28192</v>
      </c>
      <c r="G12" s="16">
        <f t="shared" si="1"/>
        <v>51119</v>
      </c>
      <c r="H12" s="16">
        <f t="shared" si="1"/>
        <v>1072</v>
      </c>
      <c r="I12" s="16">
        <f t="shared" si="1"/>
        <v>315</v>
      </c>
      <c r="J12" s="59">
        <f t="shared" si="1"/>
        <v>204.56</v>
      </c>
      <c r="K12" s="16">
        <f t="shared" si="1"/>
        <v>173315</v>
      </c>
      <c r="L12" s="16">
        <f t="shared" si="1"/>
        <v>179744</v>
      </c>
      <c r="M12" s="16">
        <f t="shared" si="1"/>
        <v>164369</v>
      </c>
      <c r="N12" s="16">
        <f t="shared" si="1"/>
        <v>2445986</v>
      </c>
      <c r="O12" s="16">
        <f t="shared" si="1"/>
        <v>1447400</v>
      </c>
      <c r="P12" s="16">
        <f t="shared" si="1"/>
        <v>4198</v>
      </c>
      <c r="Q12" s="16">
        <f t="shared" si="1"/>
        <v>46953</v>
      </c>
      <c r="R12" s="16">
        <f t="shared" si="1"/>
        <v>612070</v>
      </c>
      <c r="S12" s="16">
        <f t="shared" si="1"/>
        <v>636688</v>
      </c>
      <c r="T12" s="16">
        <f t="shared" si="1"/>
        <v>667946</v>
      </c>
      <c r="U12" s="16">
        <f t="shared" si="1"/>
        <v>632974</v>
      </c>
      <c r="V12" s="16">
        <f t="shared" si="1"/>
        <v>12977</v>
      </c>
      <c r="W12" s="16">
        <f t="shared" si="1"/>
        <v>229069</v>
      </c>
      <c r="X12" s="16">
        <f t="shared" si="1"/>
        <v>171713</v>
      </c>
      <c r="Y12" s="16">
        <f t="shared" si="1"/>
        <v>248272</v>
      </c>
      <c r="Z12" s="16">
        <f t="shared" si="1"/>
        <v>3065</v>
      </c>
    </row>
    <row r="13" spans="1:26" ht="61" customHeight="1" x14ac:dyDescent="0.25">
      <c r="A13" s="8" t="s">
        <v>52</v>
      </c>
      <c r="B13" s="8" t="s">
        <v>49</v>
      </c>
      <c r="C13" s="11" t="s">
        <v>211</v>
      </c>
      <c r="D13" s="15">
        <f>D15-D14</f>
        <v>274.99</v>
      </c>
      <c r="E13" s="15">
        <v>37</v>
      </c>
      <c r="F13" s="15">
        <v>21646</v>
      </c>
      <c r="G13" s="15">
        <v>9259</v>
      </c>
      <c r="H13" s="15">
        <v>287</v>
      </c>
      <c r="I13" s="15">
        <v>132</v>
      </c>
      <c r="J13" s="17">
        <v>127.83</v>
      </c>
      <c r="K13" s="15">
        <v>56720</v>
      </c>
      <c r="L13" s="15">
        <v>28818</v>
      </c>
      <c r="M13" s="15">
        <v>28773</v>
      </c>
      <c r="N13" s="15">
        <v>1257402</v>
      </c>
      <c r="O13" s="15">
        <v>1146438</v>
      </c>
      <c r="P13" s="15">
        <v>2351</v>
      </c>
      <c r="Q13" s="15">
        <v>40317</v>
      </c>
      <c r="R13" s="15">
        <v>427556</v>
      </c>
      <c r="S13" s="15">
        <v>8525850</v>
      </c>
      <c r="T13" s="15">
        <v>495579</v>
      </c>
      <c r="U13" s="15">
        <v>820908</v>
      </c>
      <c r="V13" s="15">
        <v>13931</v>
      </c>
      <c r="W13" s="15">
        <v>140239</v>
      </c>
      <c r="X13" s="15">
        <v>124159</v>
      </c>
      <c r="Y13" s="15">
        <v>150313</v>
      </c>
      <c r="Z13" s="15">
        <v>4619</v>
      </c>
    </row>
    <row r="14" spans="1:26" ht="61" customHeight="1" x14ac:dyDescent="0.25">
      <c r="A14" s="8" t="s">
        <v>52</v>
      </c>
      <c r="B14" s="8" t="s">
        <v>71</v>
      </c>
      <c r="C14" s="11" t="s">
        <v>210</v>
      </c>
      <c r="D14" s="15">
        <v>53.034999999999997</v>
      </c>
      <c r="E14" s="15">
        <v>45</v>
      </c>
      <c r="F14" s="15">
        <v>7895</v>
      </c>
      <c r="G14" s="15">
        <v>11775</v>
      </c>
      <c r="H14" s="15">
        <v>151</v>
      </c>
      <c r="I14" s="15">
        <v>41</v>
      </c>
      <c r="J14" s="17">
        <v>38</v>
      </c>
      <c r="K14" s="15">
        <v>12578</v>
      </c>
      <c r="L14" s="82">
        <v>6990</v>
      </c>
      <c r="M14" s="82">
        <v>5928</v>
      </c>
      <c r="N14" s="82">
        <v>252071</v>
      </c>
      <c r="O14" s="83" t="s">
        <v>208</v>
      </c>
      <c r="P14" s="15">
        <v>353</v>
      </c>
      <c r="Q14" s="15">
        <v>8994</v>
      </c>
      <c r="R14" s="15">
        <v>117735</v>
      </c>
      <c r="S14" s="15">
        <v>20621</v>
      </c>
      <c r="T14" s="15">
        <v>59101</v>
      </c>
      <c r="U14" s="15">
        <v>68516</v>
      </c>
      <c r="V14" s="15">
        <v>3007</v>
      </c>
      <c r="W14" s="15">
        <v>47223</v>
      </c>
      <c r="X14" s="15">
        <v>23112</v>
      </c>
      <c r="Y14" s="15">
        <v>26895</v>
      </c>
      <c r="Z14" s="15">
        <v>1201</v>
      </c>
    </row>
    <row r="15" spans="1:26" ht="61" customHeight="1" x14ac:dyDescent="0.25">
      <c r="A15" s="8" t="s">
        <v>52</v>
      </c>
      <c r="B15" s="8" t="s">
        <v>50</v>
      </c>
      <c r="C15" s="11" t="s">
        <v>76</v>
      </c>
      <c r="D15" s="15">
        <v>328.02499999999998</v>
      </c>
      <c r="E15" s="16">
        <f t="shared" ref="E15:Z15" si="2">SUM(E13:E14)</f>
        <v>82</v>
      </c>
      <c r="F15" s="16">
        <f t="shared" si="2"/>
        <v>29541</v>
      </c>
      <c r="G15" s="16">
        <f t="shared" si="2"/>
        <v>21034</v>
      </c>
      <c r="H15" s="16">
        <f t="shared" si="2"/>
        <v>438</v>
      </c>
      <c r="I15" s="16">
        <f t="shared" si="2"/>
        <v>173</v>
      </c>
      <c r="J15" s="59">
        <f t="shared" si="2"/>
        <v>165.82999999999998</v>
      </c>
      <c r="K15" s="16">
        <f t="shared" si="2"/>
        <v>69298</v>
      </c>
      <c r="L15" s="16">
        <f t="shared" si="2"/>
        <v>35808</v>
      </c>
      <c r="M15" s="16">
        <f t="shared" si="2"/>
        <v>34701</v>
      </c>
      <c r="N15" s="16">
        <f t="shared" si="2"/>
        <v>1509473</v>
      </c>
      <c r="O15" s="16">
        <f t="shared" si="2"/>
        <v>1146438</v>
      </c>
      <c r="P15" s="16">
        <f t="shared" si="2"/>
        <v>2704</v>
      </c>
      <c r="Q15" s="16">
        <f t="shared" si="2"/>
        <v>49311</v>
      </c>
      <c r="R15" s="16">
        <f t="shared" si="2"/>
        <v>545291</v>
      </c>
      <c r="S15" s="16">
        <f t="shared" si="2"/>
        <v>8546471</v>
      </c>
      <c r="T15" s="16">
        <f t="shared" si="2"/>
        <v>554680</v>
      </c>
      <c r="U15" s="16">
        <f t="shared" si="2"/>
        <v>889424</v>
      </c>
      <c r="V15" s="16">
        <f t="shared" si="2"/>
        <v>16938</v>
      </c>
      <c r="W15" s="16">
        <f t="shared" si="2"/>
        <v>187462</v>
      </c>
      <c r="X15" s="16">
        <f t="shared" si="2"/>
        <v>147271</v>
      </c>
      <c r="Y15" s="16">
        <f t="shared" si="2"/>
        <v>177208</v>
      </c>
      <c r="Z15" s="16">
        <f t="shared" si="2"/>
        <v>5820</v>
      </c>
    </row>
    <row r="16" spans="1:26" ht="61" customHeight="1" x14ac:dyDescent="0.25">
      <c r="A16" s="8" t="s">
        <v>53</v>
      </c>
      <c r="B16" s="8" t="s">
        <v>49</v>
      </c>
      <c r="C16" s="11" t="s">
        <v>211</v>
      </c>
      <c r="D16" s="15">
        <f>D18-D17</f>
        <v>402.15899999999999</v>
      </c>
      <c r="E16" s="15">
        <v>53</v>
      </c>
      <c r="F16" s="15">
        <v>23675</v>
      </c>
      <c r="G16" s="15">
        <v>12598</v>
      </c>
      <c r="H16" s="15">
        <v>384</v>
      </c>
      <c r="I16" s="15">
        <v>238</v>
      </c>
      <c r="J16" s="17">
        <v>226.04</v>
      </c>
      <c r="K16" s="15">
        <v>150257</v>
      </c>
      <c r="L16" s="15">
        <v>81462</v>
      </c>
      <c r="M16" s="15">
        <v>77983</v>
      </c>
      <c r="N16" s="15">
        <v>2613581</v>
      </c>
      <c r="O16" s="15">
        <v>2384225</v>
      </c>
      <c r="P16" s="15">
        <v>2771</v>
      </c>
      <c r="Q16" s="15">
        <v>73618</v>
      </c>
      <c r="R16" s="15">
        <v>799476</v>
      </c>
      <c r="S16" s="15">
        <v>2551126</v>
      </c>
      <c r="T16" s="15">
        <v>1289474</v>
      </c>
      <c r="U16" s="15">
        <v>1532709</v>
      </c>
      <c r="V16" s="15">
        <v>20290</v>
      </c>
      <c r="W16" s="15">
        <v>187988</v>
      </c>
      <c r="X16" s="15">
        <v>289699</v>
      </c>
      <c r="Y16" s="15">
        <v>346466</v>
      </c>
      <c r="Z16" s="15">
        <v>5395</v>
      </c>
    </row>
    <row r="17" spans="1:26" ht="61" customHeight="1" x14ac:dyDescent="0.25">
      <c r="A17" s="8" t="s">
        <v>53</v>
      </c>
      <c r="B17" s="8" t="s">
        <v>71</v>
      </c>
      <c r="C17" s="11" t="s">
        <v>210</v>
      </c>
      <c r="D17" s="15">
        <v>245.226</v>
      </c>
      <c r="E17" s="15">
        <v>318</v>
      </c>
      <c r="F17" s="15">
        <v>15060</v>
      </c>
      <c r="G17" s="15">
        <v>46261</v>
      </c>
      <c r="H17" s="15">
        <v>649</v>
      </c>
      <c r="I17" s="15">
        <v>355</v>
      </c>
      <c r="J17" s="17">
        <v>244.67</v>
      </c>
      <c r="K17" s="15">
        <v>11889</v>
      </c>
      <c r="L17" s="82">
        <v>76706</v>
      </c>
      <c r="M17" s="82">
        <v>71600</v>
      </c>
      <c r="N17" s="82">
        <v>1204140</v>
      </c>
      <c r="O17" s="83" t="s">
        <v>208</v>
      </c>
      <c r="P17" s="15">
        <v>3461</v>
      </c>
      <c r="Q17" s="15">
        <v>45551</v>
      </c>
      <c r="R17" s="15">
        <v>419166</v>
      </c>
      <c r="S17" s="15">
        <v>45582</v>
      </c>
      <c r="T17" s="15">
        <v>439560</v>
      </c>
      <c r="U17" s="15">
        <v>279408</v>
      </c>
      <c r="V17" s="15">
        <v>13141</v>
      </c>
      <c r="W17" s="15">
        <v>171903</v>
      </c>
      <c r="X17" s="15">
        <v>165053</v>
      </c>
      <c r="Y17" s="15">
        <v>138301</v>
      </c>
      <c r="Z17" s="15">
        <v>5476</v>
      </c>
    </row>
    <row r="18" spans="1:26" ht="61" customHeight="1" x14ac:dyDescent="0.25">
      <c r="A18" s="8" t="s">
        <v>53</v>
      </c>
      <c r="B18" s="8" t="s">
        <v>50</v>
      </c>
      <c r="C18" s="11" t="s">
        <v>76</v>
      </c>
      <c r="D18" s="15">
        <v>647.38499999999999</v>
      </c>
      <c r="E18" s="16">
        <f t="shared" ref="E18:Z18" si="3">SUM(E16:E17)</f>
        <v>371</v>
      </c>
      <c r="F18" s="16">
        <f t="shared" si="3"/>
        <v>38735</v>
      </c>
      <c r="G18" s="16">
        <f t="shared" si="3"/>
        <v>58859</v>
      </c>
      <c r="H18" s="16">
        <f t="shared" si="3"/>
        <v>1033</v>
      </c>
      <c r="I18" s="16">
        <f t="shared" si="3"/>
        <v>593</v>
      </c>
      <c r="J18" s="59">
        <f t="shared" si="3"/>
        <v>470.71</v>
      </c>
      <c r="K18" s="16">
        <f t="shared" si="3"/>
        <v>162146</v>
      </c>
      <c r="L18" s="16">
        <f t="shared" si="3"/>
        <v>158168</v>
      </c>
      <c r="M18" s="16">
        <f t="shared" si="3"/>
        <v>149583</v>
      </c>
      <c r="N18" s="16">
        <f t="shared" si="3"/>
        <v>3817721</v>
      </c>
      <c r="O18" s="16">
        <f t="shared" si="3"/>
        <v>2384225</v>
      </c>
      <c r="P18" s="16">
        <f t="shared" si="3"/>
        <v>6232</v>
      </c>
      <c r="Q18" s="16">
        <f t="shared" si="3"/>
        <v>119169</v>
      </c>
      <c r="R18" s="16">
        <f t="shared" si="3"/>
        <v>1218642</v>
      </c>
      <c r="S18" s="16">
        <f t="shared" si="3"/>
        <v>2596708</v>
      </c>
      <c r="T18" s="16">
        <f t="shared" si="3"/>
        <v>1729034</v>
      </c>
      <c r="U18" s="16">
        <f t="shared" si="3"/>
        <v>1812117</v>
      </c>
      <c r="V18" s="16">
        <f t="shared" si="3"/>
        <v>33431</v>
      </c>
      <c r="W18" s="16">
        <f t="shared" si="3"/>
        <v>359891</v>
      </c>
      <c r="X18" s="16">
        <f t="shared" si="3"/>
        <v>454752</v>
      </c>
      <c r="Y18" s="16">
        <f t="shared" si="3"/>
        <v>484767</v>
      </c>
      <c r="Z18" s="16">
        <f t="shared" si="3"/>
        <v>10871</v>
      </c>
    </row>
    <row r="19" spans="1:26" ht="61" customHeight="1" x14ac:dyDescent="0.25">
      <c r="A19" s="8" t="s">
        <v>54</v>
      </c>
      <c r="B19" s="8" t="s">
        <v>49</v>
      </c>
      <c r="C19" s="11" t="s">
        <v>211</v>
      </c>
      <c r="D19" s="15">
        <f>D21-D20</f>
        <v>351.55799999999999</v>
      </c>
      <c r="E19" s="15">
        <v>40</v>
      </c>
      <c r="F19" s="15">
        <v>14485</v>
      </c>
      <c r="G19" s="15">
        <v>9460</v>
      </c>
      <c r="H19" s="15">
        <v>266</v>
      </c>
      <c r="I19" s="15">
        <v>182</v>
      </c>
      <c r="J19" s="17">
        <v>175.23</v>
      </c>
      <c r="K19" s="15">
        <v>250147</v>
      </c>
      <c r="L19" s="15">
        <v>45566</v>
      </c>
      <c r="M19" s="15">
        <v>42262</v>
      </c>
      <c r="N19" s="15">
        <v>1874409</v>
      </c>
      <c r="O19" s="15">
        <v>1675207</v>
      </c>
      <c r="P19" s="15">
        <v>2071</v>
      </c>
      <c r="Q19" s="15">
        <v>67939</v>
      </c>
      <c r="R19" s="15">
        <v>667229</v>
      </c>
      <c r="S19" s="15">
        <v>3237458</v>
      </c>
      <c r="T19" s="15">
        <v>898192</v>
      </c>
      <c r="U19" s="15">
        <v>1382252</v>
      </c>
      <c r="V19" s="15">
        <v>19223</v>
      </c>
      <c r="W19" s="15">
        <v>192200</v>
      </c>
      <c r="X19" s="15">
        <v>230905</v>
      </c>
      <c r="Y19" s="15">
        <v>455615</v>
      </c>
      <c r="Z19" s="15">
        <v>4715</v>
      </c>
    </row>
    <row r="20" spans="1:26" ht="61" customHeight="1" x14ac:dyDescent="0.25">
      <c r="A20" s="8" t="s">
        <v>54</v>
      </c>
      <c r="B20" s="8" t="s">
        <v>71</v>
      </c>
      <c r="C20" s="11" t="s">
        <v>210</v>
      </c>
      <c r="D20" s="15">
        <v>48.68</v>
      </c>
      <c r="E20" s="15">
        <v>34</v>
      </c>
      <c r="F20" s="15">
        <v>3077</v>
      </c>
      <c r="G20" s="15">
        <v>7121</v>
      </c>
      <c r="H20" s="15">
        <v>89</v>
      </c>
      <c r="I20" s="15">
        <v>42</v>
      </c>
      <c r="J20" s="17">
        <v>32.85</v>
      </c>
      <c r="K20" s="15">
        <v>13549</v>
      </c>
      <c r="L20" s="82">
        <v>7477</v>
      </c>
      <c r="M20" s="82">
        <v>7007</v>
      </c>
      <c r="N20" s="82">
        <v>202130</v>
      </c>
      <c r="O20" s="83" t="s">
        <v>208</v>
      </c>
      <c r="P20" s="15">
        <v>401</v>
      </c>
      <c r="Q20" s="15">
        <v>6221</v>
      </c>
      <c r="R20" s="15">
        <v>87100</v>
      </c>
      <c r="S20" s="15">
        <v>1004</v>
      </c>
      <c r="T20" s="15">
        <v>64747</v>
      </c>
      <c r="U20" s="15">
        <v>69077</v>
      </c>
      <c r="V20" s="15">
        <v>2014</v>
      </c>
      <c r="W20" s="15">
        <v>41378</v>
      </c>
      <c r="X20" s="15">
        <v>24520</v>
      </c>
      <c r="Y20" s="15">
        <v>36015</v>
      </c>
      <c r="Z20" s="15">
        <v>1061</v>
      </c>
    </row>
    <row r="21" spans="1:26" ht="61" customHeight="1" x14ac:dyDescent="0.25">
      <c r="A21" s="8" t="s">
        <v>54</v>
      </c>
      <c r="B21" s="8" t="s">
        <v>50</v>
      </c>
      <c r="C21" s="11" t="s">
        <v>76</v>
      </c>
      <c r="D21" s="15">
        <v>400.238</v>
      </c>
      <c r="E21" s="16">
        <f t="shared" ref="E21:Z21" si="4">SUM(E19:E20)</f>
        <v>74</v>
      </c>
      <c r="F21" s="16">
        <f t="shared" si="4"/>
        <v>17562</v>
      </c>
      <c r="G21" s="16">
        <f t="shared" si="4"/>
        <v>16581</v>
      </c>
      <c r="H21" s="16">
        <f t="shared" si="4"/>
        <v>355</v>
      </c>
      <c r="I21" s="16">
        <f t="shared" si="4"/>
        <v>224</v>
      </c>
      <c r="J21" s="59">
        <f t="shared" si="4"/>
        <v>208.07999999999998</v>
      </c>
      <c r="K21" s="16">
        <f t="shared" si="4"/>
        <v>263696</v>
      </c>
      <c r="L21" s="16">
        <f t="shared" si="4"/>
        <v>53043</v>
      </c>
      <c r="M21" s="16">
        <f t="shared" si="4"/>
        <v>49269</v>
      </c>
      <c r="N21" s="16">
        <f t="shared" si="4"/>
        <v>2076539</v>
      </c>
      <c r="O21" s="16">
        <f t="shared" si="4"/>
        <v>1675207</v>
      </c>
      <c r="P21" s="16">
        <f t="shared" si="4"/>
        <v>2472</v>
      </c>
      <c r="Q21" s="16">
        <f t="shared" si="4"/>
        <v>74160</v>
      </c>
      <c r="R21" s="16">
        <f t="shared" si="4"/>
        <v>754329</v>
      </c>
      <c r="S21" s="16">
        <f t="shared" si="4"/>
        <v>3238462</v>
      </c>
      <c r="T21" s="16">
        <f t="shared" si="4"/>
        <v>962939</v>
      </c>
      <c r="U21" s="16">
        <f t="shared" si="4"/>
        <v>1451329</v>
      </c>
      <c r="V21" s="16">
        <f t="shared" si="4"/>
        <v>21237</v>
      </c>
      <c r="W21" s="16">
        <f t="shared" si="4"/>
        <v>233578</v>
      </c>
      <c r="X21" s="16">
        <f t="shared" si="4"/>
        <v>255425</v>
      </c>
      <c r="Y21" s="16">
        <f t="shared" si="4"/>
        <v>491630</v>
      </c>
      <c r="Z21" s="16">
        <f t="shared" si="4"/>
        <v>5776</v>
      </c>
    </row>
    <row r="22" spans="1:26" ht="61" customHeight="1" x14ac:dyDescent="0.25">
      <c r="A22" s="8" t="s">
        <v>55</v>
      </c>
      <c r="B22" s="8" t="s">
        <v>49</v>
      </c>
      <c r="C22" s="11" t="s">
        <v>211</v>
      </c>
      <c r="D22" s="15">
        <f>D24-D23</f>
        <v>291.74299999999999</v>
      </c>
      <c r="E22" s="15">
        <v>43</v>
      </c>
      <c r="F22" s="15">
        <v>11538</v>
      </c>
      <c r="G22" s="15">
        <v>8988</v>
      </c>
      <c r="H22" s="15">
        <v>204</v>
      </c>
      <c r="I22" s="15">
        <v>152</v>
      </c>
      <c r="J22" s="17">
        <v>139.27000000000001</v>
      </c>
      <c r="K22" s="15">
        <v>61838</v>
      </c>
      <c r="L22" s="15">
        <v>39193</v>
      </c>
      <c r="M22" s="15">
        <v>31892</v>
      </c>
      <c r="N22" s="15">
        <v>1507984</v>
      </c>
      <c r="O22" s="15">
        <v>1325315</v>
      </c>
      <c r="P22" s="15">
        <v>2051</v>
      </c>
      <c r="Q22" s="15">
        <v>35092</v>
      </c>
      <c r="R22" s="15">
        <v>363829</v>
      </c>
      <c r="S22" s="15">
        <v>673516</v>
      </c>
      <c r="T22" s="15">
        <v>715627</v>
      </c>
      <c r="U22" s="15">
        <v>525386</v>
      </c>
      <c r="V22" s="15">
        <v>10472</v>
      </c>
      <c r="W22" s="15">
        <v>99915</v>
      </c>
      <c r="X22" s="15">
        <v>177846</v>
      </c>
      <c r="Y22" s="15">
        <v>147220</v>
      </c>
      <c r="Z22" s="15">
        <v>2647</v>
      </c>
    </row>
    <row r="23" spans="1:26" ht="61" customHeight="1" x14ac:dyDescent="0.25">
      <c r="A23" s="8" t="s">
        <v>55</v>
      </c>
      <c r="B23" s="8" t="s">
        <v>71</v>
      </c>
      <c r="C23" s="11" t="s">
        <v>210</v>
      </c>
      <c r="D23" s="15">
        <v>124.807</v>
      </c>
      <c r="E23" s="15">
        <v>74</v>
      </c>
      <c r="F23" s="15">
        <v>5001</v>
      </c>
      <c r="G23" s="15">
        <v>12374</v>
      </c>
      <c r="H23" s="15">
        <v>137</v>
      </c>
      <c r="I23" s="15">
        <v>84</v>
      </c>
      <c r="J23" s="17">
        <v>52.99</v>
      </c>
      <c r="K23" s="15">
        <v>33570</v>
      </c>
      <c r="L23" s="82">
        <v>14336</v>
      </c>
      <c r="M23" s="82">
        <v>13482</v>
      </c>
      <c r="N23" s="82">
        <v>418098</v>
      </c>
      <c r="O23" s="83" t="s">
        <v>208</v>
      </c>
      <c r="P23" s="15">
        <v>358</v>
      </c>
      <c r="Q23" s="15">
        <v>8811</v>
      </c>
      <c r="R23" s="15">
        <v>53591</v>
      </c>
      <c r="S23" s="15">
        <v>4358</v>
      </c>
      <c r="T23" s="15">
        <v>87828</v>
      </c>
      <c r="U23" s="15">
        <v>52655</v>
      </c>
      <c r="V23" s="15">
        <v>3040</v>
      </c>
      <c r="W23" s="15">
        <v>21676</v>
      </c>
      <c r="X23" s="15">
        <v>24519</v>
      </c>
      <c r="Y23" s="15">
        <v>26370</v>
      </c>
      <c r="Z23" s="15">
        <v>638</v>
      </c>
    </row>
    <row r="24" spans="1:26" ht="61" customHeight="1" x14ac:dyDescent="0.25">
      <c r="A24" s="8" t="s">
        <v>55</v>
      </c>
      <c r="B24" s="8" t="s">
        <v>50</v>
      </c>
      <c r="C24" s="11" t="s">
        <v>76</v>
      </c>
      <c r="D24" s="15">
        <v>416.55</v>
      </c>
      <c r="E24" s="16">
        <f t="shared" ref="E24:Z24" si="5">SUM(E22:E23)</f>
        <v>117</v>
      </c>
      <c r="F24" s="16">
        <f t="shared" si="5"/>
        <v>16539</v>
      </c>
      <c r="G24" s="16">
        <f t="shared" si="5"/>
        <v>21362</v>
      </c>
      <c r="H24" s="16">
        <f t="shared" si="5"/>
        <v>341</v>
      </c>
      <c r="I24" s="16">
        <f t="shared" si="5"/>
        <v>236</v>
      </c>
      <c r="J24" s="59">
        <f t="shared" si="5"/>
        <v>192.26000000000002</v>
      </c>
      <c r="K24" s="16">
        <f t="shared" si="5"/>
        <v>95408</v>
      </c>
      <c r="L24" s="16">
        <f t="shared" si="5"/>
        <v>53529</v>
      </c>
      <c r="M24" s="16">
        <f t="shared" si="5"/>
        <v>45374</v>
      </c>
      <c r="N24" s="16">
        <f t="shared" si="5"/>
        <v>1926082</v>
      </c>
      <c r="O24" s="16">
        <f t="shared" si="5"/>
        <v>1325315</v>
      </c>
      <c r="P24" s="16">
        <f t="shared" si="5"/>
        <v>2409</v>
      </c>
      <c r="Q24" s="16">
        <f t="shared" si="5"/>
        <v>43903</v>
      </c>
      <c r="R24" s="16">
        <f t="shared" si="5"/>
        <v>417420</v>
      </c>
      <c r="S24" s="16">
        <f t="shared" si="5"/>
        <v>677874</v>
      </c>
      <c r="T24" s="16">
        <f t="shared" si="5"/>
        <v>803455</v>
      </c>
      <c r="U24" s="16">
        <f t="shared" si="5"/>
        <v>578041</v>
      </c>
      <c r="V24" s="16">
        <f t="shared" si="5"/>
        <v>13512</v>
      </c>
      <c r="W24" s="16">
        <f t="shared" si="5"/>
        <v>121591</v>
      </c>
      <c r="X24" s="16">
        <f t="shared" si="5"/>
        <v>202365</v>
      </c>
      <c r="Y24" s="16">
        <f t="shared" si="5"/>
        <v>173590</v>
      </c>
      <c r="Z24" s="16">
        <f t="shared" si="5"/>
        <v>3285</v>
      </c>
    </row>
    <row r="25" spans="1:26" ht="61" customHeight="1" x14ac:dyDescent="0.25">
      <c r="A25" s="8" t="s">
        <v>56</v>
      </c>
      <c r="B25" s="8" t="s">
        <v>49</v>
      </c>
      <c r="C25" s="11" t="s">
        <v>211</v>
      </c>
      <c r="D25" s="15">
        <f>D27-D26</f>
        <v>297.80899999999997</v>
      </c>
      <c r="E25" s="15">
        <v>29</v>
      </c>
      <c r="F25" s="15">
        <v>11988</v>
      </c>
      <c r="G25" s="15">
        <v>4862</v>
      </c>
      <c r="H25" s="15">
        <v>144</v>
      </c>
      <c r="I25" s="15">
        <v>128</v>
      </c>
      <c r="J25" s="17">
        <v>121.48</v>
      </c>
      <c r="K25" s="15">
        <v>76850</v>
      </c>
      <c r="L25" s="15">
        <v>42598</v>
      </c>
      <c r="M25" s="15">
        <v>38085</v>
      </c>
      <c r="N25" s="15">
        <v>1276004</v>
      </c>
      <c r="O25" s="15">
        <v>1053880</v>
      </c>
      <c r="P25" s="15">
        <v>1535</v>
      </c>
      <c r="Q25" s="15">
        <v>33582</v>
      </c>
      <c r="R25" s="15">
        <v>342723</v>
      </c>
      <c r="S25" s="15">
        <v>2263413</v>
      </c>
      <c r="T25" s="15">
        <v>695673</v>
      </c>
      <c r="U25" s="15">
        <v>592363</v>
      </c>
      <c r="V25" s="15">
        <v>6908</v>
      </c>
      <c r="W25" s="15">
        <v>78497</v>
      </c>
      <c r="X25" s="15">
        <v>147374</v>
      </c>
      <c r="Y25" s="15">
        <v>118622</v>
      </c>
      <c r="Z25" s="15">
        <v>1526</v>
      </c>
    </row>
    <row r="26" spans="1:26" ht="61" customHeight="1" x14ac:dyDescent="0.25">
      <c r="A26" s="8" t="s">
        <v>56</v>
      </c>
      <c r="B26" s="8" t="s">
        <v>71</v>
      </c>
      <c r="C26" s="11" t="s">
        <v>210</v>
      </c>
      <c r="D26" s="15">
        <v>162.26300000000001</v>
      </c>
      <c r="E26" s="15">
        <v>163</v>
      </c>
      <c r="F26" s="15">
        <v>9668</v>
      </c>
      <c r="G26" s="15">
        <v>20489</v>
      </c>
      <c r="H26" s="15">
        <v>382</v>
      </c>
      <c r="I26" s="15">
        <v>117</v>
      </c>
      <c r="J26" s="17">
        <v>37.74</v>
      </c>
      <c r="K26" s="15">
        <v>39787</v>
      </c>
      <c r="L26" s="82">
        <v>19858</v>
      </c>
      <c r="M26" s="82">
        <v>17962</v>
      </c>
      <c r="N26" s="82">
        <v>559177</v>
      </c>
      <c r="O26" s="83" t="s">
        <v>208</v>
      </c>
      <c r="P26" s="15">
        <v>898</v>
      </c>
      <c r="Q26" s="15">
        <v>14324</v>
      </c>
      <c r="R26" s="15">
        <v>93687</v>
      </c>
      <c r="S26" s="15">
        <v>2934</v>
      </c>
      <c r="T26" s="15">
        <v>118533</v>
      </c>
      <c r="U26" s="15">
        <v>95800</v>
      </c>
      <c r="V26" s="15">
        <v>4319</v>
      </c>
      <c r="W26" s="15">
        <v>41880</v>
      </c>
      <c r="X26" s="15">
        <v>42024</v>
      </c>
      <c r="Y26" s="15">
        <v>41200</v>
      </c>
      <c r="Z26" s="15">
        <v>1227</v>
      </c>
    </row>
    <row r="27" spans="1:26" ht="61" customHeight="1" x14ac:dyDescent="0.25">
      <c r="A27" s="8" t="s">
        <v>56</v>
      </c>
      <c r="B27" s="8" t="s">
        <v>50</v>
      </c>
      <c r="C27" s="11" t="s">
        <v>76</v>
      </c>
      <c r="D27" s="15">
        <v>460.072</v>
      </c>
      <c r="E27" s="16">
        <f t="shared" ref="E27:Z27" si="6">SUM(E25:E26)</f>
        <v>192</v>
      </c>
      <c r="F27" s="16">
        <f t="shared" si="6"/>
        <v>21656</v>
      </c>
      <c r="G27" s="16">
        <f t="shared" si="6"/>
        <v>25351</v>
      </c>
      <c r="H27" s="16">
        <f t="shared" si="6"/>
        <v>526</v>
      </c>
      <c r="I27" s="16">
        <f t="shared" si="6"/>
        <v>245</v>
      </c>
      <c r="J27" s="59">
        <f t="shared" si="6"/>
        <v>159.22</v>
      </c>
      <c r="K27" s="16">
        <f t="shared" si="6"/>
        <v>116637</v>
      </c>
      <c r="L27" s="16">
        <f t="shared" si="6"/>
        <v>62456</v>
      </c>
      <c r="M27" s="16">
        <f t="shared" si="6"/>
        <v>56047</v>
      </c>
      <c r="N27" s="16">
        <f t="shared" si="6"/>
        <v>1835181</v>
      </c>
      <c r="O27" s="16">
        <f t="shared" si="6"/>
        <v>1053880</v>
      </c>
      <c r="P27" s="16">
        <f t="shared" si="6"/>
        <v>2433</v>
      </c>
      <c r="Q27" s="16">
        <f t="shared" si="6"/>
        <v>47906</v>
      </c>
      <c r="R27" s="16">
        <f t="shared" si="6"/>
        <v>436410</v>
      </c>
      <c r="S27" s="16">
        <f t="shared" si="6"/>
        <v>2266347</v>
      </c>
      <c r="T27" s="16">
        <f t="shared" si="6"/>
        <v>814206</v>
      </c>
      <c r="U27" s="16">
        <f t="shared" si="6"/>
        <v>688163</v>
      </c>
      <c r="V27" s="16">
        <f t="shared" si="6"/>
        <v>11227</v>
      </c>
      <c r="W27" s="16">
        <f t="shared" si="6"/>
        <v>120377</v>
      </c>
      <c r="X27" s="16">
        <f t="shared" si="6"/>
        <v>189398</v>
      </c>
      <c r="Y27" s="16">
        <f t="shared" si="6"/>
        <v>159822</v>
      </c>
      <c r="Z27" s="16">
        <f t="shared" si="6"/>
        <v>2753</v>
      </c>
    </row>
    <row r="28" spans="1:26" ht="61" customHeight="1" x14ac:dyDescent="0.25">
      <c r="A28" s="8" t="s">
        <v>57</v>
      </c>
      <c r="B28" s="8" t="s">
        <v>49</v>
      </c>
      <c r="C28" s="11" t="s">
        <v>211</v>
      </c>
      <c r="D28" s="15">
        <f>D30-D29</f>
        <v>469.54300000000006</v>
      </c>
      <c r="E28" s="15">
        <v>54</v>
      </c>
      <c r="F28" s="15">
        <v>16049</v>
      </c>
      <c r="G28" s="15">
        <v>12831</v>
      </c>
      <c r="H28" s="15">
        <v>350</v>
      </c>
      <c r="I28" s="15">
        <v>198</v>
      </c>
      <c r="J28" s="17">
        <v>192.64</v>
      </c>
      <c r="K28" s="15">
        <v>112055</v>
      </c>
      <c r="L28" s="15">
        <v>59027</v>
      </c>
      <c r="M28" s="15">
        <v>53065</v>
      </c>
      <c r="N28" s="15">
        <v>1583262</v>
      </c>
      <c r="O28" s="15">
        <v>1396434</v>
      </c>
      <c r="P28" s="15">
        <v>2784</v>
      </c>
      <c r="Q28" s="15">
        <v>47714</v>
      </c>
      <c r="R28" s="15">
        <v>609924</v>
      </c>
      <c r="S28" s="15">
        <v>541824</v>
      </c>
      <c r="T28" s="15">
        <v>869990</v>
      </c>
      <c r="U28" s="15">
        <v>1630110</v>
      </c>
      <c r="V28" s="15">
        <v>18258</v>
      </c>
      <c r="W28" s="15">
        <v>225769</v>
      </c>
      <c r="X28" s="15">
        <v>299178</v>
      </c>
      <c r="Y28" s="15">
        <v>490413</v>
      </c>
      <c r="Z28" s="15">
        <v>4613</v>
      </c>
    </row>
    <row r="29" spans="1:26" ht="61" customHeight="1" x14ac:dyDescent="0.25">
      <c r="A29" s="8" t="s">
        <v>57</v>
      </c>
      <c r="B29" s="8" t="s">
        <v>71</v>
      </c>
      <c r="C29" s="11" t="s">
        <v>210</v>
      </c>
      <c r="D29" s="15">
        <v>60.920999999999999</v>
      </c>
      <c r="E29" s="15">
        <v>46</v>
      </c>
      <c r="F29" s="15">
        <v>3359</v>
      </c>
      <c r="G29" s="15">
        <v>10369</v>
      </c>
      <c r="H29" s="15">
        <v>133</v>
      </c>
      <c r="I29" s="15">
        <v>61</v>
      </c>
      <c r="J29" s="17">
        <v>50.37</v>
      </c>
      <c r="K29" s="15">
        <v>21179</v>
      </c>
      <c r="L29" s="82">
        <v>16357</v>
      </c>
      <c r="M29" s="82">
        <v>14028</v>
      </c>
      <c r="N29" s="82">
        <v>291689</v>
      </c>
      <c r="O29" s="83" t="s">
        <v>208</v>
      </c>
      <c r="P29" s="15">
        <v>527</v>
      </c>
      <c r="Q29" s="15">
        <v>6739</v>
      </c>
      <c r="R29" s="15">
        <v>84599</v>
      </c>
      <c r="S29" s="15">
        <v>2270</v>
      </c>
      <c r="T29" s="15">
        <v>107936</v>
      </c>
      <c r="U29" s="15">
        <v>81397</v>
      </c>
      <c r="V29" s="15">
        <v>2530</v>
      </c>
      <c r="W29" s="15">
        <v>46829</v>
      </c>
      <c r="X29" s="15">
        <v>44257</v>
      </c>
      <c r="Y29" s="15">
        <v>38323</v>
      </c>
      <c r="Z29" s="15">
        <v>805</v>
      </c>
    </row>
    <row r="30" spans="1:26" ht="61" customHeight="1" x14ac:dyDescent="0.25">
      <c r="A30" s="8" t="s">
        <v>57</v>
      </c>
      <c r="B30" s="8" t="s">
        <v>50</v>
      </c>
      <c r="C30" s="11" t="s">
        <v>76</v>
      </c>
      <c r="D30" s="15">
        <v>530.46400000000006</v>
      </c>
      <c r="E30" s="16">
        <f t="shared" ref="E30:Z30" si="7">SUM(E28:E29)</f>
        <v>100</v>
      </c>
      <c r="F30" s="16">
        <f t="shared" si="7"/>
        <v>19408</v>
      </c>
      <c r="G30" s="16">
        <f t="shared" si="7"/>
        <v>23200</v>
      </c>
      <c r="H30" s="16">
        <f t="shared" si="7"/>
        <v>483</v>
      </c>
      <c r="I30" s="16">
        <f t="shared" si="7"/>
        <v>259</v>
      </c>
      <c r="J30" s="59">
        <f t="shared" si="7"/>
        <v>243.01</v>
      </c>
      <c r="K30" s="16">
        <f t="shared" si="7"/>
        <v>133234</v>
      </c>
      <c r="L30" s="16">
        <f t="shared" si="7"/>
        <v>75384</v>
      </c>
      <c r="M30" s="16">
        <f t="shared" si="7"/>
        <v>67093</v>
      </c>
      <c r="N30" s="16">
        <f t="shared" si="7"/>
        <v>1874951</v>
      </c>
      <c r="O30" s="16">
        <f t="shared" si="7"/>
        <v>1396434</v>
      </c>
      <c r="P30" s="16">
        <f t="shared" si="7"/>
        <v>3311</v>
      </c>
      <c r="Q30" s="16">
        <f t="shared" si="7"/>
        <v>54453</v>
      </c>
      <c r="R30" s="16">
        <f t="shared" si="7"/>
        <v>694523</v>
      </c>
      <c r="S30" s="16">
        <f t="shared" si="7"/>
        <v>544094</v>
      </c>
      <c r="T30" s="16">
        <f t="shared" si="7"/>
        <v>977926</v>
      </c>
      <c r="U30" s="16">
        <f t="shared" si="7"/>
        <v>1711507</v>
      </c>
      <c r="V30" s="16">
        <f t="shared" si="7"/>
        <v>20788</v>
      </c>
      <c r="W30" s="16">
        <f t="shared" si="7"/>
        <v>272598</v>
      </c>
      <c r="X30" s="16">
        <f t="shared" si="7"/>
        <v>343435</v>
      </c>
      <c r="Y30" s="16">
        <f t="shared" si="7"/>
        <v>528736</v>
      </c>
      <c r="Z30" s="16">
        <f t="shared" si="7"/>
        <v>5418</v>
      </c>
    </row>
    <row r="31" spans="1:26" ht="61" customHeight="1" x14ac:dyDescent="0.25">
      <c r="A31" s="8" t="s">
        <v>58</v>
      </c>
      <c r="B31" s="8" t="s">
        <v>49</v>
      </c>
      <c r="C31" s="11" t="s">
        <v>211</v>
      </c>
      <c r="D31" s="15">
        <f>D33-D32</f>
        <v>171.64399999999998</v>
      </c>
      <c r="E31" s="15">
        <v>32</v>
      </c>
      <c r="F31" s="15">
        <v>9532</v>
      </c>
      <c r="G31" s="15">
        <v>6757</v>
      </c>
      <c r="H31" s="15">
        <v>245</v>
      </c>
      <c r="I31" s="15">
        <v>100</v>
      </c>
      <c r="J31" s="17">
        <v>96.96</v>
      </c>
      <c r="K31" s="15">
        <v>72373</v>
      </c>
      <c r="L31" s="15">
        <v>33448</v>
      </c>
      <c r="M31" s="15">
        <v>30773</v>
      </c>
      <c r="N31" s="15">
        <v>1006973</v>
      </c>
      <c r="O31" s="15">
        <v>915546</v>
      </c>
      <c r="P31" s="15">
        <v>1182</v>
      </c>
      <c r="Q31" s="15">
        <v>34662</v>
      </c>
      <c r="R31" s="15">
        <v>262335</v>
      </c>
      <c r="S31" s="15">
        <v>888109</v>
      </c>
      <c r="T31" s="15">
        <v>340871</v>
      </c>
      <c r="U31" s="15">
        <v>340301</v>
      </c>
      <c r="V31" s="15">
        <v>10803</v>
      </c>
      <c r="W31" s="15">
        <v>102759</v>
      </c>
      <c r="X31" s="15">
        <v>103482</v>
      </c>
      <c r="Y31" s="15">
        <v>131125</v>
      </c>
      <c r="Z31" s="15">
        <v>2046</v>
      </c>
    </row>
    <row r="32" spans="1:26" ht="61" customHeight="1" x14ac:dyDescent="0.25">
      <c r="A32" s="8" t="s">
        <v>58</v>
      </c>
      <c r="B32" s="8" t="s">
        <v>71</v>
      </c>
      <c r="C32" s="11" t="s">
        <v>210</v>
      </c>
      <c r="D32" s="15">
        <v>124.148</v>
      </c>
      <c r="E32" s="15">
        <v>94</v>
      </c>
      <c r="F32" s="15">
        <v>7050</v>
      </c>
      <c r="G32" s="15">
        <v>16634</v>
      </c>
      <c r="H32" s="15">
        <v>268</v>
      </c>
      <c r="I32" s="15">
        <v>109</v>
      </c>
      <c r="J32" s="17">
        <v>69.540000000000006</v>
      </c>
      <c r="K32" s="15">
        <v>7360</v>
      </c>
      <c r="L32" s="82">
        <v>91550</v>
      </c>
      <c r="M32" s="82">
        <v>85388</v>
      </c>
      <c r="N32" s="82">
        <v>480692</v>
      </c>
      <c r="O32" s="83" t="s">
        <v>208</v>
      </c>
      <c r="P32" s="15">
        <v>1471</v>
      </c>
      <c r="Q32" s="15">
        <v>23053</v>
      </c>
      <c r="R32" s="15">
        <v>188689</v>
      </c>
      <c r="S32" s="15">
        <v>28547</v>
      </c>
      <c r="T32" s="15">
        <v>144948</v>
      </c>
      <c r="U32" s="15">
        <v>121948</v>
      </c>
      <c r="V32" s="15">
        <v>8854</v>
      </c>
      <c r="W32" s="15">
        <v>81609</v>
      </c>
      <c r="X32" s="15">
        <v>47653</v>
      </c>
      <c r="Y32" s="15">
        <v>57660</v>
      </c>
      <c r="Z32" s="15">
        <v>2405</v>
      </c>
    </row>
    <row r="33" spans="1:26" ht="61" customHeight="1" x14ac:dyDescent="0.25">
      <c r="A33" s="8" t="s">
        <v>58</v>
      </c>
      <c r="B33" s="8" t="s">
        <v>50</v>
      </c>
      <c r="C33" s="11" t="s">
        <v>76</v>
      </c>
      <c r="D33" s="15">
        <v>295.79199999999997</v>
      </c>
      <c r="E33" s="16">
        <f t="shared" ref="E33:Z33" si="8">SUM(E31:E32)</f>
        <v>126</v>
      </c>
      <c r="F33" s="16">
        <f t="shared" si="8"/>
        <v>16582</v>
      </c>
      <c r="G33" s="16">
        <f t="shared" si="8"/>
        <v>23391</v>
      </c>
      <c r="H33" s="16">
        <f t="shared" si="8"/>
        <v>513</v>
      </c>
      <c r="I33" s="16">
        <f t="shared" si="8"/>
        <v>209</v>
      </c>
      <c r="J33" s="59">
        <f t="shared" si="8"/>
        <v>166.5</v>
      </c>
      <c r="K33" s="16">
        <f t="shared" si="8"/>
        <v>79733</v>
      </c>
      <c r="L33" s="16">
        <f t="shared" si="8"/>
        <v>124998</v>
      </c>
      <c r="M33" s="16">
        <f t="shared" si="8"/>
        <v>116161</v>
      </c>
      <c r="N33" s="16">
        <f t="shared" si="8"/>
        <v>1487665</v>
      </c>
      <c r="O33" s="16">
        <f t="shared" si="8"/>
        <v>915546</v>
      </c>
      <c r="P33" s="16">
        <f t="shared" si="8"/>
        <v>2653</v>
      </c>
      <c r="Q33" s="16">
        <f t="shared" si="8"/>
        <v>57715</v>
      </c>
      <c r="R33" s="16">
        <f t="shared" si="8"/>
        <v>451024</v>
      </c>
      <c r="S33" s="16">
        <f t="shared" si="8"/>
        <v>916656</v>
      </c>
      <c r="T33" s="16">
        <f t="shared" si="8"/>
        <v>485819</v>
      </c>
      <c r="U33" s="16">
        <f t="shared" si="8"/>
        <v>462249</v>
      </c>
      <c r="V33" s="16">
        <f t="shared" si="8"/>
        <v>19657</v>
      </c>
      <c r="W33" s="16">
        <f t="shared" si="8"/>
        <v>184368</v>
      </c>
      <c r="X33" s="16">
        <f t="shared" si="8"/>
        <v>151135</v>
      </c>
      <c r="Y33" s="16">
        <f t="shared" si="8"/>
        <v>188785</v>
      </c>
      <c r="Z33" s="16">
        <f t="shared" si="8"/>
        <v>4451</v>
      </c>
    </row>
    <row r="34" spans="1:26" ht="61" customHeight="1" x14ac:dyDescent="0.25">
      <c r="A34" s="8" t="s">
        <v>59</v>
      </c>
      <c r="B34" s="8" t="s">
        <v>49</v>
      </c>
      <c r="C34" s="11" t="s">
        <v>211</v>
      </c>
      <c r="D34" s="15">
        <f>D36-D35</f>
        <v>310.79200000000003</v>
      </c>
      <c r="E34" s="15">
        <v>49</v>
      </c>
      <c r="F34" s="15">
        <v>17179</v>
      </c>
      <c r="G34" s="15">
        <v>9555</v>
      </c>
      <c r="H34" s="15">
        <v>324</v>
      </c>
      <c r="I34" s="15">
        <v>156</v>
      </c>
      <c r="J34" s="17">
        <v>144.75</v>
      </c>
      <c r="K34" s="15">
        <v>99797</v>
      </c>
      <c r="L34" s="15">
        <v>49412</v>
      </c>
      <c r="M34" s="15">
        <v>47321</v>
      </c>
      <c r="N34" s="15">
        <v>1881809</v>
      </c>
      <c r="O34" s="15">
        <v>1730017</v>
      </c>
      <c r="P34" s="15">
        <v>2517</v>
      </c>
      <c r="Q34" s="15">
        <v>42614</v>
      </c>
      <c r="R34" s="15">
        <v>627489</v>
      </c>
      <c r="S34" s="15">
        <v>1371216</v>
      </c>
      <c r="T34" s="15">
        <v>720303</v>
      </c>
      <c r="U34" s="15">
        <v>1038522</v>
      </c>
      <c r="V34" s="15">
        <v>11583</v>
      </c>
      <c r="W34" s="15">
        <v>196206</v>
      </c>
      <c r="X34" s="15">
        <v>202928</v>
      </c>
      <c r="Y34" s="15">
        <v>312946</v>
      </c>
      <c r="Z34" s="15">
        <v>5398</v>
      </c>
    </row>
    <row r="35" spans="1:26" ht="61" customHeight="1" x14ac:dyDescent="0.25">
      <c r="A35" s="8" t="s">
        <v>59</v>
      </c>
      <c r="B35" s="8" t="s">
        <v>71</v>
      </c>
      <c r="C35" s="11" t="s">
        <v>210</v>
      </c>
      <c r="D35" s="15">
        <v>60.478999999999999</v>
      </c>
      <c r="E35" s="15">
        <v>43</v>
      </c>
      <c r="F35" s="15">
        <v>4231</v>
      </c>
      <c r="G35" s="15">
        <v>8186</v>
      </c>
      <c r="H35" s="15">
        <v>96</v>
      </c>
      <c r="I35" s="15">
        <v>51</v>
      </c>
      <c r="J35" s="17">
        <v>34.6</v>
      </c>
      <c r="K35" s="15">
        <v>1272</v>
      </c>
      <c r="L35" s="82">
        <v>8360</v>
      </c>
      <c r="M35" s="82">
        <v>7480</v>
      </c>
      <c r="N35" s="82">
        <v>223060</v>
      </c>
      <c r="O35" s="83" t="s">
        <v>208</v>
      </c>
      <c r="P35" s="15">
        <v>896</v>
      </c>
      <c r="Q35" s="15">
        <v>8245</v>
      </c>
      <c r="R35" s="15">
        <v>91683</v>
      </c>
      <c r="S35" s="15">
        <v>27046</v>
      </c>
      <c r="T35" s="15">
        <v>108108</v>
      </c>
      <c r="U35" s="15">
        <v>170963</v>
      </c>
      <c r="V35" s="15">
        <v>2865</v>
      </c>
      <c r="W35" s="15">
        <v>40171</v>
      </c>
      <c r="X35" s="15">
        <v>33513</v>
      </c>
      <c r="Y35" s="15">
        <v>82807</v>
      </c>
      <c r="Z35" s="15">
        <v>877</v>
      </c>
    </row>
    <row r="36" spans="1:26" ht="61" customHeight="1" x14ac:dyDescent="0.25">
      <c r="A36" s="8" t="s">
        <v>59</v>
      </c>
      <c r="B36" s="8" t="s">
        <v>50</v>
      </c>
      <c r="C36" s="11" t="s">
        <v>76</v>
      </c>
      <c r="D36" s="15">
        <v>371.27100000000002</v>
      </c>
      <c r="E36" s="16">
        <f t="shared" ref="E36:Z36" si="9">SUM(E34:E35)</f>
        <v>92</v>
      </c>
      <c r="F36" s="16">
        <f t="shared" si="9"/>
        <v>21410</v>
      </c>
      <c r="G36" s="16">
        <f t="shared" si="9"/>
        <v>17741</v>
      </c>
      <c r="H36" s="16">
        <f t="shared" si="9"/>
        <v>420</v>
      </c>
      <c r="I36" s="16">
        <f t="shared" si="9"/>
        <v>207</v>
      </c>
      <c r="J36" s="59">
        <f t="shared" si="9"/>
        <v>179.35</v>
      </c>
      <c r="K36" s="16">
        <f t="shared" si="9"/>
        <v>101069</v>
      </c>
      <c r="L36" s="16">
        <f t="shared" si="9"/>
        <v>57772</v>
      </c>
      <c r="M36" s="16">
        <f t="shared" si="9"/>
        <v>54801</v>
      </c>
      <c r="N36" s="16">
        <f t="shared" si="9"/>
        <v>2104869</v>
      </c>
      <c r="O36" s="16">
        <f t="shared" si="9"/>
        <v>1730017</v>
      </c>
      <c r="P36" s="16">
        <f t="shared" si="9"/>
        <v>3413</v>
      </c>
      <c r="Q36" s="16">
        <f t="shared" si="9"/>
        <v>50859</v>
      </c>
      <c r="R36" s="16">
        <f t="shared" si="9"/>
        <v>719172</v>
      </c>
      <c r="S36" s="16">
        <f t="shared" si="9"/>
        <v>1398262</v>
      </c>
      <c r="T36" s="16">
        <f t="shared" si="9"/>
        <v>828411</v>
      </c>
      <c r="U36" s="16">
        <f t="shared" si="9"/>
        <v>1209485</v>
      </c>
      <c r="V36" s="16">
        <f t="shared" si="9"/>
        <v>14448</v>
      </c>
      <c r="W36" s="16">
        <f t="shared" si="9"/>
        <v>236377</v>
      </c>
      <c r="X36" s="16">
        <f t="shared" si="9"/>
        <v>236441</v>
      </c>
      <c r="Y36" s="16">
        <f t="shared" si="9"/>
        <v>395753</v>
      </c>
      <c r="Z36" s="16">
        <f t="shared" si="9"/>
        <v>6275</v>
      </c>
    </row>
    <row r="37" spans="1:26" ht="61" customHeight="1" x14ac:dyDescent="0.25">
      <c r="A37" s="8" t="s">
        <v>60</v>
      </c>
      <c r="B37" s="8" t="s">
        <v>49</v>
      </c>
      <c r="C37" s="11" t="s">
        <v>211</v>
      </c>
      <c r="D37" s="15">
        <f>D39-D38</f>
        <v>207.90899999999999</v>
      </c>
      <c r="E37" s="15">
        <v>21</v>
      </c>
      <c r="F37" s="15">
        <v>6518</v>
      </c>
      <c r="G37" s="15">
        <v>4018</v>
      </c>
      <c r="H37" s="15">
        <v>95</v>
      </c>
      <c r="I37" s="15">
        <v>92</v>
      </c>
      <c r="J37" s="17">
        <v>87.33</v>
      </c>
      <c r="K37" s="15">
        <v>51866</v>
      </c>
      <c r="L37" s="15">
        <v>27271</v>
      </c>
      <c r="M37" s="15">
        <v>22933</v>
      </c>
      <c r="N37" s="15">
        <v>1138617</v>
      </c>
      <c r="O37" s="15">
        <v>970839</v>
      </c>
      <c r="P37" s="15">
        <v>1497</v>
      </c>
      <c r="Q37" s="15">
        <v>20156</v>
      </c>
      <c r="R37" s="15">
        <v>200138</v>
      </c>
      <c r="S37" s="15">
        <v>181809</v>
      </c>
      <c r="T37" s="15">
        <v>369611</v>
      </c>
      <c r="U37" s="15">
        <v>301002</v>
      </c>
      <c r="V37" s="15">
        <v>6107</v>
      </c>
      <c r="W37" s="15">
        <v>43622</v>
      </c>
      <c r="X37" s="15">
        <v>86931</v>
      </c>
      <c r="Y37" s="15">
        <v>104115</v>
      </c>
      <c r="Z37" s="15">
        <v>1204</v>
      </c>
    </row>
    <row r="38" spans="1:26" ht="61" customHeight="1" x14ac:dyDescent="0.25">
      <c r="A38" s="8" t="s">
        <v>60</v>
      </c>
      <c r="B38" s="8" t="s">
        <v>71</v>
      </c>
      <c r="C38" s="11" t="s">
        <v>210</v>
      </c>
      <c r="D38" s="15">
        <v>89.545000000000002</v>
      </c>
      <c r="E38" s="15">
        <v>60</v>
      </c>
      <c r="F38" s="15">
        <v>3991</v>
      </c>
      <c r="G38" s="15">
        <v>8367</v>
      </c>
      <c r="H38" s="15">
        <v>156</v>
      </c>
      <c r="I38" s="15">
        <v>63</v>
      </c>
      <c r="J38" s="17">
        <v>27.97</v>
      </c>
      <c r="K38" s="15">
        <v>19853</v>
      </c>
      <c r="L38" s="82">
        <v>12568</v>
      </c>
      <c r="M38" s="82">
        <v>12016</v>
      </c>
      <c r="N38" s="82">
        <v>407352</v>
      </c>
      <c r="O38" s="83" t="s">
        <v>208</v>
      </c>
      <c r="P38" s="15">
        <v>421</v>
      </c>
      <c r="Q38" s="15">
        <v>10389</v>
      </c>
      <c r="R38" s="15">
        <v>60146</v>
      </c>
      <c r="S38" s="15">
        <v>7271</v>
      </c>
      <c r="T38" s="15">
        <v>91557</v>
      </c>
      <c r="U38" s="15">
        <v>90766</v>
      </c>
      <c r="V38" s="15">
        <v>4568</v>
      </c>
      <c r="W38" s="15">
        <v>30024</v>
      </c>
      <c r="X38" s="15">
        <v>34904</v>
      </c>
      <c r="Y38" s="15">
        <v>40510</v>
      </c>
      <c r="Z38" s="15">
        <v>635</v>
      </c>
    </row>
    <row r="39" spans="1:26" ht="61" customHeight="1" x14ac:dyDescent="0.25">
      <c r="A39" s="8" t="s">
        <v>60</v>
      </c>
      <c r="B39" s="8" t="s">
        <v>50</v>
      </c>
      <c r="C39" s="11" t="s">
        <v>76</v>
      </c>
      <c r="D39" s="15">
        <v>297.45400000000001</v>
      </c>
      <c r="E39" s="16">
        <f t="shared" ref="E39:Z39" si="10">SUM(E37:E38)</f>
        <v>81</v>
      </c>
      <c r="F39" s="16">
        <f t="shared" si="10"/>
        <v>10509</v>
      </c>
      <c r="G39" s="16">
        <f t="shared" si="10"/>
        <v>12385</v>
      </c>
      <c r="H39" s="16">
        <f t="shared" si="10"/>
        <v>251</v>
      </c>
      <c r="I39" s="16">
        <f t="shared" si="10"/>
        <v>155</v>
      </c>
      <c r="J39" s="59">
        <f t="shared" si="10"/>
        <v>115.3</v>
      </c>
      <c r="K39" s="16">
        <f t="shared" si="10"/>
        <v>71719</v>
      </c>
      <c r="L39" s="16">
        <f t="shared" si="10"/>
        <v>39839</v>
      </c>
      <c r="M39" s="16">
        <f t="shared" si="10"/>
        <v>34949</v>
      </c>
      <c r="N39" s="16">
        <f t="shared" si="10"/>
        <v>1545969</v>
      </c>
      <c r="O39" s="16">
        <f t="shared" si="10"/>
        <v>970839</v>
      </c>
      <c r="P39" s="16">
        <f t="shared" si="10"/>
        <v>1918</v>
      </c>
      <c r="Q39" s="16">
        <f t="shared" si="10"/>
        <v>30545</v>
      </c>
      <c r="R39" s="16">
        <f t="shared" si="10"/>
        <v>260284</v>
      </c>
      <c r="S39" s="16">
        <f t="shared" si="10"/>
        <v>189080</v>
      </c>
      <c r="T39" s="16">
        <f t="shared" si="10"/>
        <v>461168</v>
      </c>
      <c r="U39" s="16">
        <f t="shared" si="10"/>
        <v>391768</v>
      </c>
      <c r="V39" s="16">
        <f t="shared" si="10"/>
        <v>10675</v>
      </c>
      <c r="W39" s="16">
        <f t="shared" si="10"/>
        <v>73646</v>
      </c>
      <c r="X39" s="16">
        <f t="shared" si="10"/>
        <v>121835</v>
      </c>
      <c r="Y39" s="16">
        <f t="shared" si="10"/>
        <v>144625</v>
      </c>
      <c r="Z39" s="16">
        <f t="shared" si="10"/>
        <v>1839</v>
      </c>
    </row>
    <row r="40" spans="1:26" ht="61" customHeight="1" x14ac:dyDescent="0.25">
      <c r="A40" s="8" t="s">
        <v>61</v>
      </c>
      <c r="B40" s="8" t="s">
        <v>49</v>
      </c>
      <c r="C40" s="11" t="s">
        <v>211</v>
      </c>
      <c r="D40" s="15">
        <f>D42-D41</f>
        <v>91.489000000000019</v>
      </c>
      <c r="E40" s="15">
        <v>19</v>
      </c>
      <c r="F40" s="15">
        <v>6953</v>
      </c>
      <c r="G40" s="15">
        <v>3697</v>
      </c>
      <c r="H40" s="15">
        <v>94</v>
      </c>
      <c r="I40" s="15">
        <v>58</v>
      </c>
      <c r="J40" s="17">
        <v>56.87</v>
      </c>
      <c r="K40" s="15">
        <v>53867</v>
      </c>
      <c r="L40" s="15">
        <v>30642</v>
      </c>
      <c r="M40" s="15">
        <v>30008</v>
      </c>
      <c r="N40" s="15">
        <v>935712</v>
      </c>
      <c r="O40" s="15">
        <v>872242</v>
      </c>
      <c r="P40" s="15">
        <v>800</v>
      </c>
      <c r="Q40" s="15">
        <v>14460</v>
      </c>
      <c r="R40" s="15">
        <v>230389</v>
      </c>
      <c r="S40" s="15">
        <v>671896</v>
      </c>
      <c r="T40" s="15">
        <v>184486</v>
      </c>
      <c r="U40" s="15">
        <v>474301</v>
      </c>
      <c r="V40" s="15">
        <v>4916</v>
      </c>
      <c r="W40" s="15">
        <v>80183</v>
      </c>
      <c r="X40" s="15">
        <v>38891</v>
      </c>
      <c r="Y40" s="15">
        <v>141757</v>
      </c>
      <c r="Z40" s="15">
        <v>1304</v>
      </c>
    </row>
    <row r="41" spans="1:26" ht="61" customHeight="1" x14ac:dyDescent="0.25">
      <c r="A41" s="8" t="s">
        <v>61</v>
      </c>
      <c r="B41" s="8" t="s">
        <v>71</v>
      </c>
      <c r="C41" s="11" t="s">
        <v>210</v>
      </c>
      <c r="D41" s="15">
        <v>99.447999999999993</v>
      </c>
      <c r="E41" s="15">
        <v>119</v>
      </c>
      <c r="F41" s="15">
        <v>7615</v>
      </c>
      <c r="G41" s="15">
        <v>20755</v>
      </c>
      <c r="H41" s="15">
        <v>244</v>
      </c>
      <c r="I41" s="15">
        <v>74</v>
      </c>
      <c r="J41" s="17">
        <v>34.090000000000003</v>
      </c>
      <c r="K41" s="15">
        <v>11907</v>
      </c>
      <c r="L41" s="82">
        <v>39621</v>
      </c>
      <c r="M41" s="82">
        <v>38983</v>
      </c>
      <c r="N41" s="82">
        <v>485214</v>
      </c>
      <c r="O41" s="83" t="s">
        <v>208</v>
      </c>
      <c r="P41" s="15">
        <v>20</v>
      </c>
      <c r="Q41" s="15">
        <v>10906</v>
      </c>
      <c r="R41" s="15">
        <v>84585</v>
      </c>
      <c r="S41" s="15">
        <v>1326</v>
      </c>
      <c r="T41" s="15">
        <v>85477</v>
      </c>
      <c r="U41" s="15">
        <v>54757</v>
      </c>
      <c r="V41" s="15">
        <v>3843</v>
      </c>
      <c r="W41" s="15">
        <v>38075</v>
      </c>
      <c r="X41" s="15">
        <v>40815</v>
      </c>
      <c r="Y41" s="15">
        <v>36021</v>
      </c>
      <c r="Z41" s="15">
        <v>1435</v>
      </c>
    </row>
    <row r="42" spans="1:26" ht="61" customHeight="1" x14ac:dyDescent="0.25">
      <c r="A42" s="8" t="s">
        <v>61</v>
      </c>
      <c r="B42" s="8" t="s">
        <v>50</v>
      </c>
      <c r="C42" s="11" t="s">
        <v>76</v>
      </c>
      <c r="D42" s="15">
        <v>190.93700000000001</v>
      </c>
      <c r="E42" s="16">
        <f t="shared" ref="E42:Z42" si="11">SUM(E40:E41)</f>
        <v>138</v>
      </c>
      <c r="F42" s="16">
        <f t="shared" si="11"/>
        <v>14568</v>
      </c>
      <c r="G42" s="16">
        <f t="shared" si="11"/>
        <v>24452</v>
      </c>
      <c r="H42" s="16">
        <f t="shared" si="11"/>
        <v>338</v>
      </c>
      <c r="I42" s="16">
        <f t="shared" si="11"/>
        <v>132</v>
      </c>
      <c r="J42" s="59">
        <f t="shared" si="11"/>
        <v>90.960000000000008</v>
      </c>
      <c r="K42" s="16">
        <f t="shared" si="11"/>
        <v>65774</v>
      </c>
      <c r="L42" s="16">
        <f t="shared" si="11"/>
        <v>70263</v>
      </c>
      <c r="M42" s="16">
        <f t="shared" si="11"/>
        <v>68991</v>
      </c>
      <c r="N42" s="16">
        <f t="shared" si="11"/>
        <v>1420926</v>
      </c>
      <c r="O42" s="16">
        <f t="shared" si="11"/>
        <v>872242</v>
      </c>
      <c r="P42" s="16">
        <f t="shared" si="11"/>
        <v>820</v>
      </c>
      <c r="Q42" s="16">
        <f t="shared" si="11"/>
        <v>25366</v>
      </c>
      <c r="R42" s="16">
        <f t="shared" si="11"/>
        <v>314974</v>
      </c>
      <c r="S42" s="16">
        <f t="shared" si="11"/>
        <v>673222</v>
      </c>
      <c r="T42" s="16">
        <f t="shared" si="11"/>
        <v>269963</v>
      </c>
      <c r="U42" s="16">
        <f t="shared" si="11"/>
        <v>529058</v>
      </c>
      <c r="V42" s="16">
        <f t="shared" si="11"/>
        <v>8759</v>
      </c>
      <c r="W42" s="16">
        <f t="shared" si="11"/>
        <v>118258</v>
      </c>
      <c r="X42" s="16">
        <f t="shared" si="11"/>
        <v>79706</v>
      </c>
      <c r="Y42" s="16">
        <f t="shared" si="11"/>
        <v>177778</v>
      </c>
      <c r="Z42" s="16">
        <f t="shared" si="11"/>
        <v>2739</v>
      </c>
    </row>
    <row r="43" spans="1:26" ht="61" customHeight="1" x14ac:dyDescent="0.25">
      <c r="A43" s="8" t="s">
        <v>62</v>
      </c>
      <c r="B43" s="8" t="s">
        <v>49</v>
      </c>
      <c r="C43" s="11" t="s">
        <v>211</v>
      </c>
      <c r="D43" s="15">
        <f>D45-D44</f>
        <v>1100.3869999999999</v>
      </c>
      <c r="E43" s="15">
        <v>121</v>
      </c>
      <c r="F43" s="15">
        <v>33172</v>
      </c>
      <c r="G43" s="15">
        <v>24454</v>
      </c>
      <c r="H43" s="15">
        <v>378</v>
      </c>
      <c r="I43" s="15">
        <v>358</v>
      </c>
      <c r="J43" s="17">
        <v>336.32</v>
      </c>
      <c r="K43" s="15">
        <v>256228</v>
      </c>
      <c r="L43" s="15">
        <v>143137</v>
      </c>
      <c r="M43" s="15">
        <v>132402</v>
      </c>
      <c r="N43" s="15">
        <v>3701352</v>
      </c>
      <c r="O43" s="15">
        <v>3361787</v>
      </c>
      <c r="P43" s="15">
        <v>5945</v>
      </c>
      <c r="Q43" s="15">
        <v>127012</v>
      </c>
      <c r="R43" s="15">
        <v>1075560</v>
      </c>
      <c r="S43" s="15">
        <v>2273296</v>
      </c>
      <c r="T43" s="15">
        <v>2352033</v>
      </c>
      <c r="U43" s="15">
        <v>2511833</v>
      </c>
      <c r="V43" s="15">
        <v>43864</v>
      </c>
      <c r="W43" s="15">
        <v>381109</v>
      </c>
      <c r="X43" s="15">
        <v>763977</v>
      </c>
      <c r="Y43" s="15">
        <v>897710</v>
      </c>
      <c r="Z43" s="15">
        <v>5727</v>
      </c>
    </row>
    <row r="44" spans="1:26" ht="61" customHeight="1" x14ac:dyDescent="0.25">
      <c r="A44" s="8" t="s">
        <v>62</v>
      </c>
      <c r="B44" s="8" t="s">
        <v>71</v>
      </c>
      <c r="C44" s="11" t="s">
        <v>210</v>
      </c>
      <c r="D44" s="15">
        <v>150.84399999999999</v>
      </c>
      <c r="E44" s="15">
        <v>70</v>
      </c>
      <c r="F44" s="15">
        <v>5674</v>
      </c>
      <c r="G44" s="15">
        <v>12922</v>
      </c>
      <c r="H44" s="15">
        <v>148</v>
      </c>
      <c r="I44" s="15">
        <v>74</v>
      </c>
      <c r="J44" s="17">
        <v>49.55</v>
      </c>
      <c r="K44" s="15">
        <v>9310</v>
      </c>
      <c r="L44" s="82">
        <v>20150</v>
      </c>
      <c r="M44" s="82">
        <v>16839</v>
      </c>
      <c r="N44" s="82">
        <v>514852</v>
      </c>
      <c r="O44" s="83" t="s">
        <v>208</v>
      </c>
      <c r="P44" s="15">
        <v>1499</v>
      </c>
      <c r="Q44" s="15">
        <v>14630</v>
      </c>
      <c r="R44" s="15">
        <v>83210</v>
      </c>
      <c r="S44" s="15">
        <v>52985</v>
      </c>
      <c r="T44" s="15">
        <v>103836</v>
      </c>
      <c r="U44" s="15">
        <v>88667</v>
      </c>
      <c r="V44" s="15">
        <v>5806</v>
      </c>
      <c r="W44" s="15">
        <v>37784</v>
      </c>
      <c r="X44" s="15">
        <v>34403</v>
      </c>
      <c r="Y44" s="15">
        <v>43284</v>
      </c>
      <c r="Z44" s="15">
        <v>1139</v>
      </c>
    </row>
    <row r="45" spans="1:26" ht="61" customHeight="1" x14ac:dyDescent="0.25">
      <c r="A45" s="8" t="s">
        <v>62</v>
      </c>
      <c r="B45" s="8" t="s">
        <v>50</v>
      </c>
      <c r="C45" s="11" t="s">
        <v>76</v>
      </c>
      <c r="D45" s="15">
        <v>1251.231</v>
      </c>
      <c r="E45" s="16">
        <f t="shared" ref="E45:Z45" si="12">SUM(E43:E44)</f>
        <v>191</v>
      </c>
      <c r="F45" s="16">
        <f t="shared" si="12"/>
        <v>38846</v>
      </c>
      <c r="G45" s="16">
        <f t="shared" si="12"/>
        <v>37376</v>
      </c>
      <c r="H45" s="16">
        <f t="shared" si="12"/>
        <v>526</v>
      </c>
      <c r="I45" s="16">
        <f t="shared" si="12"/>
        <v>432</v>
      </c>
      <c r="J45" s="59">
        <f t="shared" si="12"/>
        <v>385.87</v>
      </c>
      <c r="K45" s="16">
        <f t="shared" si="12"/>
        <v>265538</v>
      </c>
      <c r="L45" s="16">
        <f t="shared" si="12"/>
        <v>163287</v>
      </c>
      <c r="M45" s="16">
        <f t="shared" si="12"/>
        <v>149241</v>
      </c>
      <c r="N45" s="16">
        <f t="shared" si="12"/>
        <v>4216204</v>
      </c>
      <c r="O45" s="16">
        <f t="shared" si="12"/>
        <v>3361787</v>
      </c>
      <c r="P45" s="16">
        <f t="shared" si="12"/>
        <v>7444</v>
      </c>
      <c r="Q45" s="16">
        <f t="shared" si="12"/>
        <v>141642</v>
      </c>
      <c r="R45" s="16">
        <f t="shared" si="12"/>
        <v>1158770</v>
      </c>
      <c r="S45" s="16">
        <f t="shared" si="12"/>
        <v>2326281</v>
      </c>
      <c r="T45" s="16">
        <f t="shared" si="12"/>
        <v>2455869</v>
      </c>
      <c r="U45" s="16">
        <f t="shared" si="12"/>
        <v>2600500</v>
      </c>
      <c r="V45" s="16">
        <f t="shared" si="12"/>
        <v>49670</v>
      </c>
      <c r="W45" s="16">
        <f t="shared" si="12"/>
        <v>418893</v>
      </c>
      <c r="X45" s="16">
        <f t="shared" si="12"/>
        <v>798380</v>
      </c>
      <c r="Y45" s="16">
        <f t="shared" si="12"/>
        <v>940994</v>
      </c>
      <c r="Z45" s="16">
        <f t="shared" si="12"/>
        <v>6866</v>
      </c>
    </row>
    <row r="46" spans="1:26" ht="61" customHeight="1" x14ac:dyDescent="0.25">
      <c r="A46" s="8" t="s">
        <v>63</v>
      </c>
      <c r="B46" s="8" t="s">
        <v>49</v>
      </c>
      <c r="C46" s="11" t="s">
        <v>211</v>
      </c>
      <c r="D46" s="15">
        <f>D48-D47</f>
        <v>166.08500000000001</v>
      </c>
      <c r="E46" s="15">
        <v>30</v>
      </c>
      <c r="F46" s="15">
        <v>10880</v>
      </c>
      <c r="G46" s="15">
        <v>5189</v>
      </c>
      <c r="H46" s="15">
        <v>157</v>
      </c>
      <c r="I46" s="15">
        <v>105</v>
      </c>
      <c r="J46" s="17">
        <v>98.96</v>
      </c>
      <c r="K46" s="15">
        <v>103992</v>
      </c>
      <c r="L46" s="15">
        <v>40351</v>
      </c>
      <c r="M46" s="15">
        <v>38815</v>
      </c>
      <c r="N46" s="15">
        <v>1272674</v>
      </c>
      <c r="O46" s="15">
        <v>1202621</v>
      </c>
      <c r="P46" s="15">
        <v>1711</v>
      </c>
      <c r="Q46" s="15">
        <v>30545</v>
      </c>
      <c r="R46" s="15">
        <v>277588</v>
      </c>
      <c r="S46" s="15">
        <v>1114500</v>
      </c>
      <c r="T46" s="15">
        <v>443363</v>
      </c>
      <c r="U46" s="15">
        <v>255863</v>
      </c>
      <c r="V46" s="15">
        <v>7858</v>
      </c>
      <c r="W46" s="15">
        <v>91706</v>
      </c>
      <c r="X46" s="15">
        <v>104839</v>
      </c>
      <c r="Y46" s="15">
        <v>72025</v>
      </c>
      <c r="Z46" s="15">
        <v>1826</v>
      </c>
    </row>
    <row r="47" spans="1:26" ht="61" customHeight="1" x14ac:dyDescent="0.25">
      <c r="A47" s="8" t="s">
        <v>63</v>
      </c>
      <c r="B47" s="8" t="s">
        <v>71</v>
      </c>
      <c r="C47" s="11" t="s">
        <v>210</v>
      </c>
      <c r="D47" s="15">
        <v>137.71700000000001</v>
      </c>
      <c r="E47" s="15">
        <v>225</v>
      </c>
      <c r="F47" s="15">
        <v>12295</v>
      </c>
      <c r="G47" s="15">
        <v>31349</v>
      </c>
      <c r="H47" s="15">
        <v>681</v>
      </c>
      <c r="I47" s="15">
        <v>223</v>
      </c>
      <c r="J47" s="17">
        <v>82.11</v>
      </c>
      <c r="K47" s="15">
        <v>52344</v>
      </c>
      <c r="L47" s="82">
        <v>31516</v>
      </c>
      <c r="M47" s="82">
        <v>28902</v>
      </c>
      <c r="N47" s="82">
        <v>883797</v>
      </c>
      <c r="O47" s="83" t="s">
        <v>208</v>
      </c>
      <c r="P47" s="15">
        <v>132</v>
      </c>
      <c r="Q47" s="15">
        <v>14864</v>
      </c>
      <c r="R47" s="15">
        <v>211361</v>
      </c>
      <c r="S47" s="15">
        <v>4654</v>
      </c>
      <c r="T47" s="15">
        <v>148635</v>
      </c>
      <c r="U47" s="15">
        <v>107212</v>
      </c>
      <c r="V47" s="15">
        <v>5084</v>
      </c>
      <c r="W47" s="15">
        <v>102645</v>
      </c>
      <c r="X47" s="15">
        <v>63345</v>
      </c>
      <c r="Y47" s="15">
        <v>55209</v>
      </c>
      <c r="Z47" s="15">
        <v>1634</v>
      </c>
    </row>
    <row r="48" spans="1:26" ht="61" customHeight="1" x14ac:dyDescent="0.25">
      <c r="A48" s="8" t="s">
        <v>63</v>
      </c>
      <c r="B48" s="8" t="s">
        <v>50</v>
      </c>
      <c r="C48" s="11" t="s">
        <v>76</v>
      </c>
      <c r="D48" s="15">
        <v>303.80200000000002</v>
      </c>
      <c r="E48" s="16">
        <f t="shared" ref="E48:Z48" si="13">SUM(E46:E47)</f>
        <v>255</v>
      </c>
      <c r="F48" s="16">
        <f t="shared" si="13"/>
        <v>23175</v>
      </c>
      <c r="G48" s="16">
        <f t="shared" si="13"/>
        <v>36538</v>
      </c>
      <c r="H48" s="16">
        <f t="shared" si="13"/>
        <v>838</v>
      </c>
      <c r="I48" s="16">
        <f t="shared" si="13"/>
        <v>328</v>
      </c>
      <c r="J48" s="59">
        <f t="shared" si="13"/>
        <v>181.07</v>
      </c>
      <c r="K48" s="16">
        <f t="shared" si="13"/>
        <v>156336</v>
      </c>
      <c r="L48" s="16">
        <f t="shared" si="13"/>
        <v>71867</v>
      </c>
      <c r="M48" s="16">
        <f t="shared" si="13"/>
        <v>67717</v>
      </c>
      <c r="N48" s="16">
        <f t="shared" si="13"/>
        <v>2156471</v>
      </c>
      <c r="O48" s="16">
        <f t="shared" si="13"/>
        <v>1202621</v>
      </c>
      <c r="P48" s="16">
        <f t="shared" si="13"/>
        <v>1843</v>
      </c>
      <c r="Q48" s="16">
        <f t="shared" si="13"/>
        <v>45409</v>
      </c>
      <c r="R48" s="16">
        <f t="shared" si="13"/>
        <v>488949</v>
      </c>
      <c r="S48" s="16">
        <f t="shared" si="13"/>
        <v>1119154</v>
      </c>
      <c r="T48" s="16">
        <f t="shared" si="13"/>
        <v>591998</v>
      </c>
      <c r="U48" s="16">
        <f t="shared" si="13"/>
        <v>363075</v>
      </c>
      <c r="V48" s="16">
        <f t="shared" si="13"/>
        <v>12942</v>
      </c>
      <c r="W48" s="16">
        <f t="shared" si="13"/>
        <v>194351</v>
      </c>
      <c r="X48" s="16">
        <f t="shared" si="13"/>
        <v>168184</v>
      </c>
      <c r="Y48" s="16">
        <f t="shared" si="13"/>
        <v>127234</v>
      </c>
      <c r="Z48" s="16">
        <f t="shared" si="13"/>
        <v>3460</v>
      </c>
    </row>
    <row r="49" spans="1:26" ht="61" customHeight="1" x14ac:dyDescent="0.25">
      <c r="A49" s="8" t="s">
        <v>64</v>
      </c>
      <c r="B49" s="8" t="s">
        <v>49</v>
      </c>
      <c r="C49" s="11" t="s">
        <v>211</v>
      </c>
      <c r="D49" s="15">
        <f>D51-D50</f>
        <v>324.88400000000001</v>
      </c>
      <c r="E49" s="15">
        <v>53</v>
      </c>
      <c r="F49" s="15">
        <v>17370</v>
      </c>
      <c r="G49" s="15">
        <v>11360</v>
      </c>
      <c r="H49" s="15">
        <v>244</v>
      </c>
      <c r="I49" s="15">
        <v>147</v>
      </c>
      <c r="J49" s="17">
        <v>140.59</v>
      </c>
      <c r="K49" s="15">
        <v>136481</v>
      </c>
      <c r="L49" s="15">
        <v>67378</v>
      </c>
      <c r="M49" s="15">
        <v>65359</v>
      </c>
      <c r="N49" s="15">
        <v>2226773</v>
      </c>
      <c r="O49" s="15">
        <v>2088330</v>
      </c>
      <c r="P49" s="15">
        <v>3094</v>
      </c>
      <c r="Q49" s="15">
        <v>46501</v>
      </c>
      <c r="R49" s="15">
        <v>501862</v>
      </c>
      <c r="S49" s="15">
        <v>339722</v>
      </c>
      <c r="T49" s="15">
        <v>661831</v>
      </c>
      <c r="U49" s="15">
        <v>540591</v>
      </c>
      <c r="V49" s="15">
        <v>14116</v>
      </c>
      <c r="W49" s="15">
        <v>149761</v>
      </c>
      <c r="X49" s="15">
        <v>190805</v>
      </c>
      <c r="Y49" s="15">
        <v>177393</v>
      </c>
      <c r="Z49" s="15">
        <v>2935</v>
      </c>
    </row>
    <row r="50" spans="1:26" ht="61" customHeight="1" x14ac:dyDescent="0.25">
      <c r="A50" s="8" t="s">
        <v>64</v>
      </c>
      <c r="B50" s="8" t="s">
        <v>71</v>
      </c>
      <c r="C50" s="11" t="s">
        <v>210</v>
      </c>
      <c r="D50" s="15">
        <v>233.477</v>
      </c>
      <c r="E50" s="15">
        <v>186</v>
      </c>
      <c r="F50" s="15">
        <v>10611</v>
      </c>
      <c r="G50" s="15">
        <v>30953</v>
      </c>
      <c r="H50" s="15">
        <v>360</v>
      </c>
      <c r="I50" s="15">
        <v>151</v>
      </c>
      <c r="J50" s="17">
        <v>97.06</v>
      </c>
      <c r="K50" s="15">
        <v>3421</v>
      </c>
      <c r="L50" s="82">
        <v>30729</v>
      </c>
      <c r="M50" s="82">
        <v>29751</v>
      </c>
      <c r="N50" s="82">
        <v>799185</v>
      </c>
      <c r="O50" s="83" t="s">
        <v>208</v>
      </c>
      <c r="P50" s="15">
        <v>1134</v>
      </c>
      <c r="Q50" s="15">
        <v>20728</v>
      </c>
      <c r="R50" s="15">
        <v>220283</v>
      </c>
      <c r="S50" s="15">
        <v>25496</v>
      </c>
      <c r="T50" s="15">
        <v>162053</v>
      </c>
      <c r="U50" s="15">
        <v>165892</v>
      </c>
      <c r="V50" s="15">
        <v>9511</v>
      </c>
      <c r="W50" s="15">
        <v>119757</v>
      </c>
      <c r="X50" s="15">
        <v>80435</v>
      </c>
      <c r="Y50" s="15">
        <v>90611</v>
      </c>
      <c r="Z50" s="15">
        <v>2477</v>
      </c>
    </row>
    <row r="51" spans="1:26" ht="61" customHeight="1" x14ac:dyDescent="0.25">
      <c r="A51" s="8" t="s">
        <v>64</v>
      </c>
      <c r="B51" s="8" t="s">
        <v>50</v>
      </c>
      <c r="C51" s="11" t="s">
        <v>76</v>
      </c>
      <c r="D51" s="15">
        <v>558.36099999999999</v>
      </c>
      <c r="E51" s="16">
        <f t="shared" ref="E51:Z51" si="14">SUM(E49:E50)</f>
        <v>239</v>
      </c>
      <c r="F51" s="16">
        <f t="shared" si="14"/>
        <v>27981</v>
      </c>
      <c r="G51" s="16">
        <f t="shared" si="14"/>
        <v>42313</v>
      </c>
      <c r="H51" s="16">
        <f t="shared" si="14"/>
        <v>604</v>
      </c>
      <c r="I51" s="16">
        <f t="shared" si="14"/>
        <v>298</v>
      </c>
      <c r="J51" s="59">
        <f t="shared" si="14"/>
        <v>237.65</v>
      </c>
      <c r="K51" s="16">
        <f t="shared" si="14"/>
        <v>139902</v>
      </c>
      <c r="L51" s="16">
        <f t="shared" si="14"/>
        <v>98107</v>
      </c>
      <c r="M51" s="16">
        <f t="shared" si="14"/>
        <v>95110</v>
      </c>
      <c r="N51" s="16">
        <f t="shared" si="14"/>
        <v>3025958</v>
      </c>
      <c r="O51" s="16">
        <f t="shared" si="14"/>
        <v>2088330</v>
      </c>
      <c r="P51" s="16">
        <f t="shared" si="14"/>
        <v>4228</v>
      </c>
      <c r="Q51" s="16">
        <f t="shared" si="14"/>
        <v>67229</v>
      </c>
      <c r="R51" s="16">
        <f t="shared" si="14"/>
        <v>722145</v>
      </c>
      <c r="S51" s="16">
        <f t="shared" si="14"/>
        <v>365218</v>
      </c>
      <c r="T51" s="16">
        <f t="shared" si="14"/>
        <v>823884</v>
      </c>
      <c r="U51" s="16">
        <f t="shared" si="14"/>
        <v>706483</v>
      </c>
      <c r="V51" s="16">
        <f t="shared" si="14"/>
        <v>23627</v>
      </c>
      <c r="W51" s="16">
        <f t="shared" si="14"/>
        <v>269518</v>
      </c>
      <c r="X51" s="16">
        <f t="shared" si="14"/>
        <v>271240</v>
      </c>
      <c r="Y51" s="16">
        <f t="shared" si="14"/>
        <v>268004</v>
      </c>
      <c r="Z51" s="16">
        <f t="shared" si="14"/>
        <v>5412</v>
      </c>
    </row>
    <row r="52" spans="1:26" ht="61" customHeight="1" x14ac:dyDescent="0.25">
      <c r="A52" s="8" t="s">
        <v>65</v>
      </c>
      <c r="B52" s="8" t="s">
        <v>49</v>
      </c>
      <c r="C52" s="11" t="s">
        <v>211</v>
      </c>
      <c r="D52" s="15">
        <f>D54-D53</f>
        <v>130.09399999999999</v>
      </c>
      <c r="E52" s="15">
        <v>17</v>
      </c>
      <c r="F52" s="15">
        <v>15117</v>
      </c>
      <c r="G52" s="15">
        <v>4074</v>
      </c>
      <c r="H52" s="15">
        <v>101</v>
      </c>
      <c r="I52" s="15">
        <v>88</v>
      </c>
      <c r="J52" s="17">
        <v>80.349999999999994</v>
      </c>
      <c r="K52" s="15">
        <v>63600</v>
      </c>
      <c r="L52" s="15">
        <v>32748</v>
      </c>
      <c r="M52" s="15">
        <v>31515</v>
      </c>
      <c r="N52" s="15">
        <v>946599</v>
      </c>
      <c r="O52" s="15">
        <v>864579</v>
      </c>
      <c r="P52" s="15">
        <v>1464</v>
      </c>
      <c r="Q52" s="15">
        <v>13340</v>
      </c>
      <c r="R52" s="15">
        <v>212201</v>
      </c>
      <c r="S52" s="15">
        <v>375462</v>
      </c>
      <c r="T52" s="15">
        <v>413248</v>
      </c>
      <c r="U52" s="15">
        <v>157871</v>
      </c>
      <c r="V52" s="15">
        <v>4015</v>
      </c>
      <c r="W52" s="15">
        <v>52999</v>
      </c>
      <c r="X52" s="15">
        <v>66830</v>
      </c>
      <c r="Y52" s="15">
        <v>45172</v>
      </c>
      <c r="Z52" s="15">
        <v>1947</v>
      </c>
    </row>
    <row r="53" spans="1:26" ht="61" customHeight="1" x14ac:dyDescent="0.25">
      <c r="A53" s="8" t="s">
        <v>65</v>
      </c>
      <c r="B53" s="8" t="s">
        <v>71</v>
      </c>
      <c r="C53" s="11" t="s">
        <v>210</v>
      </c>
      <c r="D53" s="15">
        <v>89.222999999999999</v>
      </c>
      <c r="E53" s="15">
        <v>96</v>
      </c>
      <c r="F53" s="15">
        <v>8717</v>
      </c>
      <c r="G53" s="15">
        <v>17826</v>
      </c>
      <c r="H53" s="15">
        <v>295</v>
      </c>
      <c r="I53" s="15">
        <v>99</v>
      </c>
      <c r="J53" s="17">
        <v>64.12</v>
      </c>
      <c r="K53" s="15">
        <v>4774</v>
      </c>
      <c r="L53" s="82">
        <v>8661</v>
      </c>
      <c r="M53" s="82">
        <v>7662</v>
      </c>
      <c r="N53" s="82">
        <v>376012</v>
      </c>
      <c r="O53" s="83" t="s">
        <v>208</v>
      </c>
      <c r="P53" s="15">
        <v>715</v>
      </c>
      <c r="Q53" s="15">
        <v>9189</v>
      </c>
      <c r="R53" s="15">
        <v>131665</v>
      </c>
      <c r="S53" s="15">
        <v>5743</v>
      </c>
      <c r="T53" s="15">
        <v>53590</v>
      </c>
      <c r="U53" s="15">
        <v>57327</v>
      </c>
      <c r="V53" s="15">
        <v>3809</v>
      </c>
      <c r="W53" s="15">
        <v>60778</v>
      </c>
      <c r="X53" s="15">
        <v>23699</v>
      </c>
      <c r="Y53" s="15">
        <v>32269</v>
      </c>
      <c r="Z53" s="15">
        <v>1902</v>
      </c>
    </row>
    <row r="54" spans="1:26" ht="61" customHeight="1" x14ac:dyDescent="0.25">
      <c r="A54" s="8" t="s">
        <v>65</v>
      </c>
      <c r="B54" s="8" t="s">
        <v>50</v>
      </c>
      <c r="C54" s="11" t="s">
        <v>76</v>
      </c>
      <c r="D54" s="15">
        <v>219.31700000000001</v>
      </c>
      <c r="E54" s="16">
        <f t="shared" ref="E54:Z54" si="15">SUM(E52:E53)</f>
        <v>113</v>
      </c>
      <c r="F54" s="16">
        <f t="shared" si="15"/>
        <v>23834</v>
      </c>
      <c r="G54" s="16">
        <f t="shared" si="15"/>
        <v>21900</v>
      </c>
      <c r="H54" s="16">
        <f t="shared" si="15"/>
        <v>396</v>
      </c>
      <c r="I54" s="16">
        <f t="shared" si="15"/>
        <v>187</v>
      </c>
      <c r="J54" s="59">
        <f t="shared" si="15"/>
        <v>144.47</v>
      </c>
      <c r="K54" s="16">
        <f t="shared" si="15"/>
        <v>68374</v>
      </c>
      <c r="L54" s="16">
        <f t="shared" si="15"/>
        <v>41409</v>
      </c>
      <c r="M54" s="16">
        <f t="shared" si="15"/>
        <v>39177</v>
      </c>
      <c r="N54" s="16">
        <f t="shared" si="15"/>
        <v>1322611</v>
      </c>
      <c r="O54" s="16">
        <f t="shared" si="15"/>
        <v>864579</v>
      </c>
      <c r="P54" s="16">
        <f t="shared" si="15"/>
        <v>2179</v>
      </c>
      <c r="Q54" s="16">
        <f t="shared" si="15"/>
        <v>22529</v>
      </c>
      <c r="R54" s="16">
        <f t="shared" si="15"/>
        <v>343866</v>
      </c>
      <c r="S54" s="16">
        <f t="shared" si="15"/>
        <v>381205</v>
      </c>
      <c r="T54" s="16">
        <f t="shared" si="15"/>
        <v>466838</v>
      </c>
      <c r="U54" s="16">
        <f t="shared" si="15"/>
        <v>215198</v>
      </c>
      <c r="V54" s="16">
        <f t="shared" si="15"/>
        <v>7824</v>
      </c>
      <c r="W54" s="16">
        <f t="shared" si="15"/>
        <v>113777</v>
      </c>
      <c r="X54" s="16">
        <f t="shared" si="15"/>
        <v>90529</v>
      </c>
      <c r="Y54" s="16">
        <f t="shared" si="15"/>
        <v>77441</v>
      </c>
      <c r="Z54" s="16">
        <f t="shared" si="15"/>
        <v>3849</v>
      </c>
    </row>
    <row r="55" spans="1:26" ht="61" customHeight="1" x14ac:dyDescent="0.25">
      <c r="A55" s="8" t="s">
        <v>66</v>
      </c>
      <c r="B55" s="8" t="s">
        <v>49</v>
      </c>
      <c r="C55" s="11" t="s">
        <v>211</v>
      </c>
      <c r="D55" s="15">
        <f>D57-D56</f>
        <v>161.429</v>
      </c>
      <c r="E55" s="15">
        <v>32</v>
      </c>
      <c r="F55" s="15">
        <v>14269</v>
      </c>
      <c r="G55" s="15">
        <v>5672</v>
      </c>
      <c r="H55" s="15">
        <v>167</v>
      </c>
      <c r="I55" s="15">
        <v>94</v>
      </c>
      <c r="J55" s="17">
        <v>86.49</v>
      </c>
      <c r="K55" s="15">
        <v>100336</v>
      </c>
      <c r="L55" s="15">
        <v>45849</v>
      </c>
      <c r="M55" s="15">
        <v>37806</v>
      </c>
      <c r="N55" s="15">
        <v>1113138</v>
      </c>
      <c r="O55" s="15">
        <v>999672</v>
      </c>
      <c r="P55" s="15">
        <v>1653</v>
      </c>
      <c r="Q55" s="15">
        <v>28026</v>
      </c>
      <c r="R55" s="15">
        <v>466948</v>
      </c>
      <c r="S55" s="15">
        <v>1216245</v>
      </c>
      <c r="T55" s="15">
        <v>700826</v>
      </c>
      <c r="U55" s="15">
        <v>1488035</v>
      </c>
      <c r="V55" s="15">
        <v>10364</v>
      </c>
      <c r="W55" s="15">
        <v>91418</v>
      </c>
      <c r="X55" s="15">
        <v>143741</v>
      </c>
      <c r="Y55" s="15">
        <v>374729</v>
      </c>
      <c r="Z55" s="15">
        <v>4334</v>
      </c>
    </row>
    <row r="56" spans="1:26" ht="61" customHeight="1" x14ac:dyDescent="0.25">
      <c r="A56" s="8" t="s">
        <v>66</v>
      </c>
      <c r="B56" s="8" t="s">
        <v>71</v>
      </c>
      <c r="C56" s="11" t="s">
        <v>210</v>
      </c>
      <c r="D56" s="15">
        <v>91.876000000000005</v>
      </c>
      <c r="E56" s="15">
        <v>203</v>
      </c>
      <c r="F56" s="15">
        <v>7737</v>
      </c>
      <c r="G56" s="15">
        <v>22247</v>
      </c>
      <c r="H56" s="15">
        <v>460</v>
      </c>
      <c r="I56" s="15">
        <v>182</v>
      </c>
      <c r="J56" s="17">
        <v>39.39</v>
      </c>
      <c r="K56" s="15">
        <v>2836</v>
      </c>
      <c r="L56" s="82">
        <v>86062</v>
      </c>
      <c r="M56" s="82">
        <v>73037</v>
      </c>
      <c r="N56" s="82">
        <v>591408</v>
      </c>
      <c r="O56" s="83" t="s">
        <v>208</v>
      </c>
      <c r="P56" s="15">
        <v>1614</v>
      </c>
      <c r="Q56" s="15">
        <v>12260</v>
      </c>
      <c r="R56" s="15">
        <v>222620</v>
      </c>
      <c r="S56" s="15">
        <v>5576</v>
      </c>
      <c r="T56" s="15">
        <v>209425</v>
      </c>
      <c r="U56" s="15">
        <v>136289</v>
      </c>
      <c r="V56" s="15">
        <v>3371</v>
      </c>
      <c r="W56" s="15">
        <v>77321</v>
      </c>
      <c r="X56" s="15">
        <v>68848</v>
      </c>
      <c r="Y56" s="15">
        <v>59897</v>
      </c>
      <c r="Z56" s="15">
        <v>1211</v>
      </c>
    </row>
    <row r="57" spans="1:26" ht="61" customHeight="1" x14ac:dyDescent="0.25">
      <c r="A57" s="8" t="s">
        <v>66</v>
      </c>
      <c r="B57" s="8" t="s">
        <v>50</v>
      </c>
      <c r="C57" s="11" t="s">
        <v>76</v>
      </c>
      <c r="D57" s="15">
        <v>253.30500000000001</v>
      </c>
      <c r="E57" s="16">
        <f t="shared" ref="E57:Z57" si="16">SUM(E55:E56)</f>
        <v>235</v>
      </c>
      <c r="F57" s="16">
        <f t="shared" si="16"/>
        <v>22006</v>
      </c>
      <c r="G57" s="16">
        <f t="shared" si="16"/>
        <v>27919</v>
      </c>
      <c r="H57" s="16">
        <f t="shared" si="16"/>
        <v>627</v>
      </c>
      <c r="I57" s="16">
        <f t="shared" si="16"/>
        <v>276</v>
      </c>
      <c r="J57" s="59">
        <f t="shared" si="16"/>
        <v>125.88</v>
      </c>
      <c r="K57" s="16">
        <f t="shared" si="16"/>
        <v>103172</v>
      </c>
      <c r="L57" s="16">
        <f t="shared" si="16"/>
        <v>131911</v>
      </c>
      <c r="M57" s="16">
        <f t="shared" si="16"/>
        <v>110843</v>
      </c>
      <c r="N57" s="16">
        <f t="shared" si="16"/>
        <v>1704546</v>
      </c>
      <c r="O57" s="16">
        <f t="shared" si="16"/>
        <v>999672</v>
      </c>
      <c r="P57" s="16">
        <f t="shared" si="16"/>
        <v>3267</v>
      </c>
      <c r="Q57" s="16">
        <f t="shared" si="16"/>
        <v>40286</v>
      </c>
      <c r="R57" s="16">
        <f t="shared" si="16"/>
        <v>689568</v>
      </c>
      <c r="S57" s="16">
        <f t="shared" si="16"/>
        <v>1221821</v>
      </c>
      <c r="T57" s="16">
        <f t="shared" si="16"/>
        <v>910251</v>
      </c>
      <c r="U57" s="16">
        <f t="shared" si="16"/>
        <v>1624324</v>
      </c>
      <c r="V57" s="16">
        <f t="shared" si="16"/>
        <v>13735</v>
      </c>
      <c r="W57" s="16">
        <f t="shared" si="16"/>
        <v>168739</v>
      </c>
      <c r="X57" s="16">
        <f t="shared" si="16"/>
        <v>212589</v>
      </c>
      <c r="Y57" s="16">
        <f t="shared" si="16"/>
        <v>434626</v>
      </c>
      <c r="Z57" s="16">
        <f t="shared" si="16"/>
        <v>5545</v>
      </c>
    </row>
    <row r="58" spans="1:26" ht="61" customHeight="1" x14ac:dyDescent="0.25">
      <c r="A58" s="8" t="s">
        <v>67</v>
      </c>
      <c r="B58" s="8" t="s">
        <v>49</v>
      </c>
      <c r="C58" s="11" t="s">
        <v>211</v>
      </c>
      <c r="D58" s="15">
        <f>D60-D59</f>
        <v>211.85000000000002</v>
      </c>
      <c r="E58" s="15">
        <v>26</v>
      </c>
      <c r="F58" s="15">
        <v>13980</v>
      </c>
      <c r="G58" s="15">
        <v>4818</v>
      </c>
      <c r="H58" s="15">
        <v>134</v>
      </c>
      <c r="I58" s="15">
        <v>131</v>
      </c>
      <c r="J58" s="17">
        <v>123.55</v>
      </c>
      <c r="K58" s="15">
        <v>132904</v>
      </c>
      <c r="L58" s="15">
        <v>53520</v>
      </c>
      <c r="M58" s="15">
        <v>49100</v>
      </c>
      <c r="N58" s="15">
        <v>1481841</v>
      </c>
      <c r="O58" s="15">
        <v>1298405</v>
      </c>
      <c r="P58" s="15">
        <v>2000</v>
      </c>
      <c r="Q58" s="15">
        <v>44696</v>
      </c>
      <c r="R58" s="15">
        <v>505335</v>
      </c>
      <c r="S58" s="15">
        <v>1127216</v>
      </c>
      <c r="T58" s="15">
        <v>621480</v>
      </c>
      <c r="U58" s="15">
        <v>642019</v>
      </c>
      <c r="V58" s="15">
        <v>11411</v>
      </c>
      <c r="W58" s="15">
        <v>102425</v>
      </c>
      <c r="X58" s="15">
        <v>169823</v>
      </c>
      <c r="Y58" s="15">
        <v>228200</v>
      </c>
      <c r="Z58" s="15">
        <v>3603</v>
      </c>
    </row>
    <row r="59" spans="1:26" ht="61" customHeight="1" x14ac:dyDescent="0.25">
      <c r="A59" s="8" t="s">
        <v>67</v>
      </c>
      <c r="B59" s="8" t="s">
        <v>71</v>
      </c>
      <c r="C59" s="11" t="s">
        <v>210</v>
      </c>
      <c r="D59" s="15">
        <v>129.57499999999999</v>
      </c>
      <c r="E59" s="15">
        <v>201</v>
      </c>
      <c r="F59" s="15">
        <v>9995</v>
      </c>
      <c r="G59" s="15">
        <v>26825</v>
      </c>
      <c r="H59" s="15">
        <v>434</v>
      </c>
      <c r="I59" s="15">
        <v>193</v>
      </c>
      <c r="J59" s="17">
        <v>48.01</v>
      </c>
      <c r="K59" s="15">
        <v>2245</v>
      </c>
      <c r="L59" s="82">
        <v>1184</v>
      </c>
      <c r="M59" s="82">
        <v>1165</v>
      </c>
      <c r="N59" s="82">
        <v>625548</v>
      </c>
      <c r="O59" s="83" t="s">
        <v>208</v>
      </c>
      <c r="P59" s="15">
        <v>183</v>
      </c>
      <c r="Q59" s="15">
        <v>19647</v>
      </c>
      <c r="R59" s="15">
        <v>142186</v>
      </c>
      <c r="S59" s="15">
        <v>7801</v>
      </c>
      <c r="T59" s="15">
        <v>114978</v>
      </c>
      <c r="U59" s="15">
        <v>97042</v>
      </c>
      <c r="V59" s="15">
        <v>5057</v>
      </c>
      <c r="W59" s="15">
        <v>52640</v>
      </c>
      <c r="X59" s="15">
        <v>38848</v>
      </c>
      <c r="Y59" s="15">
        <v>39789</v>
      </c>
      <c r="Z59" s="15">
        <v>1289</v>
      </c>
    </row>
    <row r="60" spans="1:26" ht="61" customHeight="1" x14ac:dyDescent="0.25">
      <c r="A60" s="8" t="s">
        <v>67</v>
      </c>
      <c r="B60" s="8" t="s">
        <v>50</v>
      </c>
      <c r="C60" s="11" t="s">
        <v>76</v>
      </c>
      <c r="D60" s="15">
        <v>341.42500000000001</v>
      </c>
      <c r="E60" s="16">
        <f t="shared" ref="E60:Z60" si="17">SUM(E58:E59)</f>
        <v>227</v>
      </c>
      <c r="F60" s="16">
        <f t="shared" si="17"/>
        <v>23975</v>
      </c>
      <c r="G60" s="16">
        <f t="shared" si="17"/>
        <v>31643</v>
      </c>
      <c r="H60" s="16">
        <f t="shared" si="17"/>
        <v>568</v>
      </c>
      <c r="I60" s="16">
        <f t="shared" si="17"/>
        <v>324</v>
      </c>
      <c r="J60" s="59">
        <f t="shared" si="17"/>
        <v>171.56</v>
      </c>
      <c r="K60" s="16">
        <f t="shared" si="17"/>
        <v>135149</v>
      </c>
      <c r="L60" s="16">
        <f t="shared" si="17"/>
        <v>54704</v>
      </c>
      <c r="M60" s="16">
        <f t="shared" si="17"/>
        <v>50265</v>
      </c>
      <c r="N60" s="16">
        <f t="shared" si="17"/>
        <v>2107389</v>
      </c>
      <c r="O60" s="16">
        <f t="shared" si="17"/>
        <v>1298405</v>
      </c>
      <c r="P60" s="16">
        <f t="shared" si="17"/>
        <v>2183</v>
      </c>
      <c r="Q60" s="16">
        <f t="shared" si="17"/>
        <v>64343</v>
      </c>
      <c r="R60" s="16">
        <f t="shared" si="17"/>
        <v>647521</v>
      </c>
      <c r="S60" s="16">
        <f t="shared" si="17"/>
        <v>1135017</v>
      </c>
      <c r="T60" s="16">
        <f t="shared" si="17"/>
        <v>736458</v>
      </c>
      <c r="U60" s="16">
        <f t="shared" si="17"/>
        <v>739061</v>
      </c>
      <c r="V60" s="16">
        <f t="shared" si="17"/>
        <v>16468</v>
      </c>
      <c r="W60" s="16">
        <f t="shared" si="17"/>
        <v>155065</v>
      </c>
      <c r="X60" s="16">
        <f t="shared" si="17"/>
        <v>208671</v>
      </c>
      <c r="Y60" s="16">
        <f t="shared" si="17"/>
        <v>267989</v>
      </c>
      <c r="Z60" s="16">
        <f t="shared" si="17"/>
        <v>4892</v>
      </c>
    </row>
    <row r="61" spans="1:26" ht="61" customHeight="1" x14ac:dyDescent="0.25">
      <c r="A61" s="8" t="s">
        <v>68</v>
      </c>
      <c r="B61" s="8" t="s">
        <v>49</v>
      </c>
      <c r="C61" s="11" t="s">
        <v>211</v>
      </c>
      <c r="D61" s="15">
        <f>D63-D62</f>
        <v>159.42700000000002</v>
      </c>
      <c r="E61" s="15">
        <v>27</v>
      </c>
      <c r="F61" s="15">
        <v>11550</v>
      </c>
      <c r="G61" s="15">
        <v>4892</v>
      </c>
      <c r="H61" s="15">
        <v>167</v>
      </c>
      <c r="I61" s="15">
        <v>120</v>
      </c>
      <c r="J61" s="17">
        <v>110.58</v>
      </c>
      <c r="K61" s="15">
        <v>109440</v>
      </c>
      <c r="L61" s="15">
        <v>49768</v>
      </c>
      <c r="M61" s="15">
        <v>47764</v>
      </c>
      <c r="N61" s="15">
        <v>1299447</v>
      </c>
      <c r="O61" s="15">
        <v>1215459</v>
      </c>
      <c r="P61" s="15">
        <v>1626</v>
      </c>
      <c r="Q61" s="15">
        <v>29695</v>
      </c>
      <c r="R61" s="15">
        <v>383867</v>
      </c>
      <c r="S61" s="15">
        <v>1189998</v>
      </c>
      <c r="T61" s="15">
        <v>501934</v>
      </c>
      <c r="U61" s="15">
        <v>396537</v>
      </c>
      <c r="V61" s="15">
        <v>9956</v>
      </c>
      <c r="W61" s="15">
        <v>139260</v>
      </c>
      <c r="X61" s="15">
        <v>147031</v>
      </c>
      <c r="Y61" s="15">
        <v>126974</v>
      </c>
      <c r="Z61" s="15">
        <v>1952</v>
      </c>
    </row>
    <row r="62" spans="1:26" ht="61" customHeight="1" x14ac:dyDescent="0.25">
      <c r="A62" s="8" t="s">
        <v>68</v>
      </c>
      <c r="B62" s="8" t="s">
        <v>71</v>
      </c>
      <c r="C62" s="11" t="s">
        <v>210</v>
      </c>
      <c r="D62" s="15">
        <v>111.20699999999999</v>
      </c>
      <c r="E62" s="15">
        <v>245</v>
      </c>
      <c r="F62" s="15">
        <v>12551</v>
      </c>
      <c r="G62" s="15">
        <v>31571</v>
      </c>
      <c r="H62" s="15">
        <v>593</v>
      </c>
      <c r="I62" s="15">
        <v>226</v>
      </c>
      <c r="J62" s="17">
        <v>54.14</v>
      </c>
      <c r="K62" s="15">
        <v>88</v>
      </c>
      <c r="L62" s="82">
        <v>40492</v>
      </c>
      <c r="M62" s="82">
        <v>35882</v>
      </c>
      <c r="N62" s="82">
        <v>772335</v>
      </c>
      <c r="O62" s="83" t="s">
        <v>208</v>
      </c>
      <c r="P62" s="15">
        <v>2</v>
      </c>
      <c r="Q62" s="15">
        <v>16218</v>
      </c>
      <c r="R62" s="15">
        <v>197094</v>
      </c>
      <c r="S62" s="15">
        <v>9528</v>
      </c>
      <c r="T62" s="15">
        <v>180998</v>
      </c>
      <c r="U62" s="15">
        <v>154187</v>
      </c>
      <c r="V62" s="15">
        <v>5024</v>
      </c>
      <c r="W62" s="15">
        <v>88514</v>
      </c>
      <c r="X62" s="15">
        <v>80265</v>
      </c>
      <c r="Y62" s="15">
        <v>70750</v>
      </c>
      <c r="Z62" s="15">
        <v>2175</v>
      </c>
    </row>
    <row r="63" spans="1:26" ht="61" customHeight="1" x14ac:dyDescent="0.25">
      <c r="A63" s="8" t="s">
        <v>68</v>
      </c>
      <c r="B63" s="8" t="s">
        <v>50</v>
      </c>
      <c r="C63" s="11" t="s">
        <v>76</v>
      </c>
      <c r="D63" s="15">
        <v>270.63400000000001</v>
      </c>
      <c r="E63" s="16">
        <f t="shared" ref="E63:Z63" si="18">SUM(E61:E62)</f>
        <v>272</v>
      </c>
      <c r="F63" s="16">
        <f t="shared" si="18"/>
        <v>24101</v>
      </c>
      <c r="G63" s="16">
        <f t="shared" si="18"/>
        <v>36463</v>
      </c>
      <c r="H63" s="16">
        <f t="shared" si="18"/>
        <v>760</v>
      </c>
      <c r="I63" s="16">
        <f t="shared" si="18"/>
        <v>346</v>
      </c>
      <c r="J63" s="59">
        <f t="shared" si="18"/>
        <v>164.72</v>
      </c>
      <c r="K63" s="16">
        <f t="shared" si="18"/>
        <v>109528</v>
      </c>
      <c r="L63" s="16">
        <f t="shared" si="18"/>
        <v>90260</v>
      </c>
      <c r="M63" s="16">
        <f t="shared" si="18"/>
        <v>83646</v>
      </c>
      <c r="N63" s="16">
        <f t="shared" si="18"/>
        <v>2071782</v>
      </c>
      <c r="O63" s="16">
        <f t="shared" si="18"/>
        <v>1215459</v>
      </c>
      <c r="P63" s="16">
        <f t="shared" si="18"/>
        <v>1628</v>
      </c>
      <c r="Q63" s="16">
        <f t="shared" si="18"/>
        <v>45913</v>
      </c>
      <c r="R63" s="16">
        <f t="shared" si="18"/>
        <v>580961</v>
      </c>
      <c r="S63" s="16">
        <f t="shared" si="18"/>
        <v>1199526</v>
      </c>
      <c r="T63" s="16">
        <f t="shared" si="18"/>
        <v>682932</v>
      </c>
      <c r="U63" s="16">
        <f t="shared" si="18"/>
        <v>550724</v>
      </c>
      <c r="V63" s="16">
        <f t="shared" si="18"/>
        <v>14980</v>
      </c>
      <c r="W63" s="16">
        <f t="shared" si="18"/>
        <v>227774</v>
      </c>
      <c r="X63" s="16">
        <f t="shared" si="18"/>
        <v>227296</v>
      </c>
      <c r="Y63" s="16">
        <f t="shared" si="18"/>
        <v>197724</v>
      </c>
      <c r="Z63" s="16">
        <f t="shared" si="18"/>
        <v>4127</v>
      </c>
    </row>
    <row r="64" spans="1:26" ht="61" customHeight="1" x14ac:dyDescent="0.25">
      <c r="A64" s="8" t="s">
        <v>69</v>
      </c>
      <c r="B64" s="8" t="s">
        <v>69</v>
      </c>
      <c r="C64" s="11" t="s">
        <v>75</v>
      </c>
      <c r="D64" s="15">
        <v>1749.7339999999999</v>
      </c>
      <c r="E64" s="15">
        <v>55</v>
      </c>
      <c r="F64" s="15">
        <v>28189</v>
      </c>
      <c r="G64" s="15">
        <v>12298</v>
      </c>
      <c r="H64" s="15">
        <v>317</v>
      </c>
      <c r="I64" s="15">
        <v>333</v>
      </c>
      <c r="J64" s="17">
        <v>296.8</v>
      </c>
      <c r="K64" s="15">
        <v>195786</v>
      </c>
      <c r="L64" s="15">
        <v>95421</v>
      </c>
      <c r="M64" s="15">
        <v>87245</v>
      </c>
      <c r="N64" s="15">
        <v>3470083</v>
      </c>
      <c r="O64" s="15">
        <v>2570505</v>
      </c>
      <c r="P64" s="15">
        <v>2342</v>
      </c>
      <c r="Q64" s="15">
        <v>313436</v>
      </c>
      <c r="R64" s="15">
        <v>1917727</v>
      </c>
      <c r="S64" s="15">
        <v>2826161</v>
      </c>
      <c r="T64" s="15">
        <v>3532568</v>
      </c>
      <c r="U64" s="15">
        <v>2404666</v>
      </c>
      <c r="V64" s="15">
        <v>48815</v>
      </c>
      <c r="W64" s="15">
        <v>408411</v>
      </c>
      <c r="X64" s="15">
        <v>834891</v>
      </c>
      <c r="Y64" s="15">
        <v>716490</v>
      </c>
      <c r="Z64" s="15">
        <v>5047</v>
      </c>
    </row>
    <row r="65" spans="1:26" x14ac:dyDescent="0.25">
      <c r="C65" s="71"/>
      <c r="J65" s="10"/>
    </row>
    <row r="66" spans="1:26" s="75" customFormat="1" ht="19.25" customHeight="1" x14ac:dyDescent="0.25">
      <c r="A66" s="89" t="s">
        <v>42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74"/>
      <c r="T66" s="74"/>
      <c r="U66" s="74"/>
      <c r="V66" s="74"/>
      <c r="W66" s="74"/>
      <c r="X66" s="74"/>
      <c r="Y66" s="62"/>
      <c r="Z66" s="73"/>
    </row>
    <row r="67" spans="1:26" ht="61" customHeight="1" x14ac:dyDescent="0.25">
      <c r="A67" s="152" t="s">
        <v>43</v>
      </c>
      <c r="B67" s="152"/>
      <c r="C67" s="11" t="s">
        <v>211</v>
      </c>
      <c r="D67" s="16">
        <f t="shared" ref="D67:Z67" si="19">D7+D10+D13+D16+D19+D22+D25+D28+D31+D34+D37+D40+D43+D46+D49+D52+D55+D58+D61+D64</f>
        <v>7482.5709999999999</v>
      </c>
      <c r="E67" s="16">
        <f t="shared" si="19"/>
        <v>808</v>
      </c>
      <c r="F67" s="16">
        <f t="shared" si="19"/>
        <v>322927</v>
      </c>
      <c r="G67" s="16">
        <f t="shared" si="19"/>
        <v>170646</v>
      </c>
      <c r="H67" s="16">
        <f t="shared" si="19"/>
        <v>4667</v>
      </c>
      <c r="I67" s="16">
        <f t="shared" si="19"/>
        <v>3143</v>
      </c>
      <c r="J67" s="59">
        <f t="shared" si="19"/>
        <v>2961.2799999999997</v>
      </c>
      <c r="K67" s="16">
        <f t="shared" si="19"/>
        <v>2276048</v>
      </c>
      <c r="L67" s="81">
        <f t="shared" si="19"/>
        <v>1056419</v>
      </c>
      <c r="M67" s="81">
        <f t="shared" si="19"/>
        <v>975932</v>
      </c>
      <c r="N67" s="81">
        <f t="shared" si="19"/>
        <v>33964085</v>
      </c>
      <c r="O67" s="81">
        <f t="shared" si="19"/>
        <v>30077637</v>
      </c>
      <c r="P67" s="16">
        <f t="shared" si="19"/>
        <v>43445</v>
      </c>
      <c r="Q67" s="16">
        <f t="shared" si="19"/>
        <v>1148954</v>
      </c>
      <c r="R67" s="16">
        <f t="shared" si="19"/>
        <v>11056459</v>
      </c>
      <c r="S67" s="16">
        <f t="shared" si="19"/>
        <v>33246947</v>
      </c>
      <c r="T67" s="16">
        <f t="shared" si="19"/>
        <v>17198339</v>
      </c>
      <c r="U67" s="16">
        <f t="shared" si="19"/>
        <v>18906664</v>
      </c>
      <c r="V67" s="16">
        <f t="shared" si="19"/>
        <v>309792</v>
      </c>
      <c r="W67" s="16">
        <f t="shared" si="19"/>
        <v>3151463</v>
      </c>
      <c r="X67" s="16">
        <f t="shared" si="19"/>
        <v>4460164</v>
      </c>
      <c r="Y67" s="16">
        <f t="shared" si="19"/>
        <v>5786074</v>
      </c>
      <c r="Z67" s="16">
        <f t="shared" si="19"/>
        <v>69721</v>
      </c>
    </row>
    <row r="68" spans="1:26" ht="61" customHeight="1" x14ac:dyDescent="0.25">
      <c r="A68" s="152" t="s">
        <v>44</v>
      </c>
      <c r="B68" s="152"/>
      <c r="C68" s="11" t="s">
        <v>210</v>
      </c>
      <c r="D68" s="16">
        <f>D8+D11+D14+D17+D20+D23+D26+D29+D32+D35+D38+D41+D44+D47+D50+D53+D56+D59+D62</f>
        <v>2272.7490000000003</v>
      </c>
      <c r="E68" s="16">
        <f t="shared" ref="E68:Z68" si="20">E8+E11+E14+E17+E20+E23+E26+E29+E32+E35+E38+E41+E44+E47+E50+E53+E56+E59+E62</f>
        <v>2594</v>
      </c>
      <c r="F68" s="16">
        <f t="shared" si="20"/>
        <v>156300</v>
      </c>
      <c r="G68" s="16">
        <f t="shared" si="20"/>
        <v>400753</v>
      </c>
      <c r="H68" s="16">
        <f t="shared" si="20"/>
        <v>6681</v>
      </c>
      <c r="I68" s="16">
        <f t="shared" si="20"/>
        <v>2457</v>
      </c>
      <c r="J68" s="59">
        <f t="shared" si="20"/>
        <v>1235.6600000000001</v>
      </c>
      <c r="K68" s="16">
        <f t="shared" si="20"/>
        <v>354369</v>
      </c>
      <c r="L68" s="81">
        <f t="shared" si="20"/>
        <v>665794</v>
      </c>
      <c r="M68" s="81">
        <f t="shared" si="20"/>
        <v>606307</v>
      </c>
      <c r="N68" s="81">
        <f t="shared" si="20"/>
        <v>10459792</v>
      </c>
      <c r="O68" s="81" t="s">
        <v>208</v>
      </c>
      <c r="P68" s="16">
        <f t="shared" si="20"/>
        <v>18613</v>
      </c>
      <c r="Q68" s="16">
        <f t="shared" si="20"/>
        <v>290923</v>
      </c>
      <c r="R68" s="16">
        <f t="shared" si="20"/>
        <v>3249174</v>
      </c>
      <c r="S68" s="16">
        <f t="shared" si="20"/>
        <v>289716</v>
      </c>
      <c r="T68" s="16">
        <f t="shared" si="20"/>
        <v>2648505</v>
      </c>
      <c r="U68" s="16">
        <f t="shared" si="20"/>
        <v>2540802</v>
      </c>
      <c r="V68" s="16">
        <f t="shared" si="20"/>
        <v>98394</v>
      </c>
      <c r="W68" s="16">
        <f t="shared" si="20"/>
        <v>1484014</v>
      </c>
      <c r="X68" s="16">
        <f t="shared" si="20"/>
        <v>997627</v>
      </c>
      <c r="Y68" s="16">
        <f t="shared" si="20"/>
        <v>1240242</v>
      </c>
      <c r="Z68" s="16">
        <f t="shared" si="20"/>
        <v>34858</v>
      </c>
    </row>
    <row r="69" spans="1:26" ht="25.5" customHeight="1" x14ac:dyDescent="0.25">
      <c r="A69" s="151" t="s">
        <v>45</v>
      </c>
      <c r="B69" s="151"/>
      <c r="C69" s="11" t="s">
        <v>76</v>
      </c>
      <c r="D69" s="16">
        <f t="shared" ref="D69:Z69" si="21">SUM(D67:D68)</f>
        <v>9755.32</v>
      </c>
      <c r="E69" s="16">
        <f t="shared" si="21"/>
        <v>3402</v>
      </c>
      <c r="F69" s="16">
        <f t="shared" si="21"/>
        <v>479227</v>
      </c>
      <c r="G69" s="16">
        <f t="shared" si="21"/>
        <v>571399</v>
      </c>
      <c r="H69" s="16">
        <f t="shared" si="21"/>
        <v>11348</v>
      </c>
      <c r="I69" s="16">
        <f t="shared" si="21"/>
        <v>5600</v>
      </c>
      <c r="J69" s="59">
        <f t="shared" si="21"/>
        <v>4196.9399999999996</v>
      </c>
      <c r="K69" s="16">
        <f t="shared" si="21"/>
        <v>2630417</v>
      </c>
      <c r="L69" s="81">
        <f t="shared" si="21"/>
        <v>1722213</v>
      </c>
      <c r="M69" s="81">
        <f t="shared" si="21"/>
        <v>1582239</v>
      </c>
      <c r="N69" s="81">
        <f t="shared" si="21"/>
        <v>44423877</v>
      </c>
      <c r="O69" s="81">
        <f t="shared" si="21"/>
        <v>30077637</v>
      </c>
      <c r="P69" s="16">
        <f t="shared" si="21"/>
        <v>62058</v>
      </c>
      <c r="Q69" s="16">
        <f t="shared" si="21"/>
        <v>1439877</v>
      </c>
      <c r="R69" s="16">
        <f t="shared" si="21"/>
        <v>14305633</v>
      </c>
      <c r="S69" s="16">
        <f t="shared" si="21"/>
        <v>33536663</v>
      </c>
      <c r="T69" s="16">
        <f t="shared" si="21"/>
        <v>19846844</v>
      </c>
      <c r="U69" s="16">
        <f t="shared" si="21"/>
        <v>21447466</v>
      </c>
      <c r="V69" s="16">
        <f t="shared" si="21"/>
        <v>408186</v>
      </c>
      <c r="W69" s="16">
        <f t="shared" si="21"/>
        <v>4635477</v>
      </c>
      <c r="X69" s="16">
        <f t="shared" si="21"/>
        <v>5457791</v>
      </c>
      <c r="Y69" s="16">
        <f t="shared" si="21"/>
        <v>7026316</v>
      </c>
      <c r="Z69" s="16">
        <f t="shared" si="21"/>
        <v>104579</v>
      </c>
    </row>
    <row r="70" spans="1:26" ht="45.5" customHeight="1" x14ac:dyDescent="0.25">
      <c r="A70" s="150" t="s">
        <v>46</v>
      </c>
      <c r="B70" s="150"/>
      <c r="C70" s="72" t="s">
        <v>77</v>
      </c>
      <c r="D70" s="16">
        <f>D71-D69</f>
        <v>42.240999999999985</v>
      </c>
      <c r="J70" s="10"/>
    </row>
    <row r="71" spans="1:26" ht="34" customHeight="1" x14ac:dyDescent="0.25">
      <c r="A71" s="150" t="s">
        <v>47</v>
      </c>
      <c r="B71" s="150"/>
      <c r="C71" s="72" t="s">
        <v>77</v>
      </c>
      <c r="D71" s="15">
        <v>9797.5609999999997</v>
      </c>
      <c r="J71" s="10"/>
    </row>
    <row r="72" spans="1:26" x14ac:dyDescent="0.25">
      <c r="A72" s="116"/>
      <c r="B72" s="116"/>
      <c r="C72" s="72"/>
      <c r="D72" s="15"/>
      <c r="J72" s="10"/>
    </row>
    <row r="73" spans="1:26" x14ac:dyDescent="0.25">
      <c r="A73" s="56" t="s">
        <v>215</v>
      </c>
      <c r="B73" s="84" t="s">
        <v>214</v>
      </c>
      <c r="C73" s="14"/>
    </row>
    <row r="74" spans="1:26" x14ac:dyDescent="0.25">
      <c r="B74" s="96" t="s">
        <v>216</v>
      </c>
      <c r="C74" s="14"/>
    </row>
    <row r="75" spans="1:26" x14ac:dyDescent="0.25">
      <c r="C75" s="14"/>
    </row>
    <row r="76" spans="1:26" x14ac:dyDescent="0.25">
      <c r="C76" s="14"/>
    </row>
    <row r="77" spans="1:26" x14ac:dyDescent="0.25">
      <c r="C77" s="14"/>
    </row>
    <row r="78" spans="1:26" x14ac:dyDescent="0.25">
      <c r="C78" s="14"/>
    </row>
    <row r="79" spans="1:26" x14ac:dyDescent="0.25">
      <c r="C79" s="14"/>
    </row>
    <row r="80" spans="1:26" x14ac:dyDescent="0.25">
      <c r="C80" s="14"/>
    </row>
    <row r="81" spans="3:3" x14ac:dyDescent="0.25">
      <c r="C81" s="14"/>
    </row>
  </sheetData>
  <autoFilter ref="A5:Z64" xr:uid="{00000000-0009-0000-0000-000000000000}"/>
  <mergeCells count="32">
    <mergeCell ref="A71:B71"/>
    <mergeCell ref="Q1:Z1"/>
    <mergeCell ref="A69:B69"/>
    <mergeCell ref="A67:B67"/>
    <mergeCell ref="A68:B68"/>
    <mergeCell ref="A70:B70"/>
    <mergeCell ref="V2:Y2"/>
    <mergeCell ref="Z2:Z4"/>
    <mergeCell ref="X3:X4"/>
    <mergeCell ref="Y3:Y4"/>
    <mergeCell ref="V3:V4"/>
    <mergeCell ref="W3:W4"/>
    <mergeCell ref="U2:U4"/>
    <mergeCell ref="P2:P4"/>
    <mergeCell ref="K2:K4"/>
    <mergeCell ref="L2:O2"/>
    <mergeCell ref="T2:T4"/>
    <mergeCell ref="C1:C4"/>
    <mergeCell ref="H2:H4"/>
    <mergeCell ref="I2:J3"/>
    <mergeCell ref="A1:A4"/>
    <mergeCell ref="D1:D4"/>
    <mergeCell ref="G2:G4"/>
    <mergeCell ref="E2:E4"/>
    <mergeCell ref="F2:F4"/>
    <mergeCell ref="B1:B4"/>
    <mergeCell ref="E1:P1"/>
    <mergeCell ref="N3:O3"/>
    <mergeCell ref="L3:M3"/>
    <mergeCell ref="Q2:Q4"/>
    <mergeCell ref="R2:R4"/>
    <mergeCell ref="S2:S4"/>
  </mergeCells>
  <phoneticPr fontId="0" type="noConversion"/>
  <printOptions horizontalCentered="1" gridLines="1" gridLinesSet="0"/>
  <pageMargins left="0.08" right="0.08" top="0.08" bottom="0.08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zoomScaleNormal="100" workbookViewId="0">
      <pane xSplit="2" ySplit="4" topLeftCell="L15" activePane="bottomRight" state="frozen"/>
      <selection pane="topRight" activeCell="C1" sqref="C1"/>
      <selection pane="bottomLeft" activeCell="A5" sqref="A5"/>
      <selection pane="bottomRight" activeCell="Q15" sqref="Q15"/>
    </sheetView>
  </sheetViews>
  <sheetFormatPr defaultColWidth="13.08984375" defaultRowHeight="13" x14ac:dyDescent="0.25"/>
  <cols>
    <col min="1" max="1" width="25.08984375" style="27" customWidth="1"/>
    <col min="2" max="2" width="18.08984375" style="33" customWidth="1"/>
    <col min="3" max="16384" width="13.08984375" style="27"/>
  </cols>
  <sheetData>
    <row r="1" spans="1:22" s="18" customFormat="1" ht="24.65" customHeight="1" thickBot="1" x14ac:dyDescent="0.3">
      <c r="A1" s="165" t="s">
        <v>219</v>
      </c>
      <c r="B1" s="168" t="s">
        <v>74</v>
      </c>
      <c r="C1" s="170" t="s">
        <v>78</v>
      </c>
      <c r="D1" s="171"/>
      <c r="E1" s="171"/>
      <c r="F1" s="171"/>
      <c r="G1" s="171"/>
      <c r="H1" s="171"/>
      <c r="I1" s="171"/>
      <c r="J1" s="171"/>
      <c r="K1" s="171"/>
      <c r="L1" s="172"/>
      <c r="M1" s="170" t="s">
        <v>79</v>
      </c>
      <c r="N1" s="171"/>
      <c r="O1" s="171"/>
      <c r="P1" s="171"/>
      <c r="Q1" s="172"/>
    </row>
    <row r="2" spans="1:22" s="18" customFormat="1" ht="93" customHeight="1" thickBot="1" x14ac:dyDescent="0.3">
      <c r="A2" s="166"/>
      <c r="B2" s="131"/>
      <c r="C2" s="173" t="s">
        <v>80</v>
      </c>
      <c r="D2" s="173" t="s">
        <v>70</v>
      </c>
      <c r="E2" s="173" t="s">
        <v>25</v>
      </c>
      <c r="F2" s="174" t="s">
        <v>81</v>
      </c>
      <c r="G2" s="176" t="s">
        <v>82</v>
      </c>
      <c r="H2" s="177"/>
      <c r="I2" s="163" t="s">
        <v>28</v>
      </c>
      <c r="J2" s="176" t="s">
        <v>83</v>
      </c>
      <c r="K2" s="177"/>
      <c r="L2" s="178" t="s">
        <v>84</v>
      </c>
      <c r="M2" s="174" t="s">
        <v>30</v>
      </c>
      <c r="N2" s="163" t="s">
        <v>31</v>
      </c>
      <c r="O2" s="163" t="s">
        <v>32</v>
      </c>
      <c r="P2" s="163" t="s">
        <v>0</v>
      </c>
      <c r="Q2" s="178" t="s">
        <v>33</v>
      </c>
    </row>
    <row r="3" spans="1:22" s="18" customFormat="1" ht="65.5" thickBot="1" x14ac:dyDescent="0.3">
      <c r="A3" s="167"/>
      <c r="B3" s="169"/>
      <c r="C3" s="167"/>
      <c r="D3" s="167"/>
      <c r="E3" s="167"/>
      <c r="F3" s="175"/>
      <c r="G3" s="19" t="s">
        <v>85</v>
      </c>
      <c r="H3" s="20" t="s">
        <v>86</v>
      </c>
      <c r="I3" s="164"/>
      <c r="J3" s="19" t="s">
        <v>87</v>
      </c>
      <c r="K3" s="20" t="s">
        <v>88</v>
      </c>
      <c r="L3" s="179"/>
      <c r="M3" s="175"/>
      <c r="N3" s="164"/>
      <c r="O3" s="164"/>
      <c r="P3" s="164"/>
      <c r="Q3" s="179"/>
    </row>
    <row r="4" spans="1:22" s="24" customFormat="1" x14ac:dyDescent="0.25">
      <c r="A4" s="21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8"/>
      <c r="S4" s="18"/>
      <c r="T4" s="18"/>
      <c r="U4" s="18"/>
      <c r="V4" s="18"/>
    </row>
    <row r="5" spans="1:22" s="77" customFormat="1" x14ac:dyDescent="0.3">
      <c r="A5" s="98" t="s">
        <v>212</v>
      </c>
    </row>
    <row r="6" spans="1:22" s="24" customFormat="1" ht="26" x14ac:dyDescent="0.25">
      <c r="A6" s="25" t="s">
        <v>89</v>
      </c>
      <c r="B6" s="26">
        <v>13</v>
      </c>
      <c r="C6" s="15">
        <v>1</v>
      </c>
      <c r="D6" s="15">
        <v>61100</v>
      </c>
      <c r="E6" s="15">
        <v>210</v>
      </c>
      <c r="F6" s="15">
        <v>63</v>
      </c>
      <c r="G6" s="15">
        <v>419</v>
      </c>
      <c r="H6" s="32">
        <v>433.75</v>
      </c>
      <c r="I6" s="15">
        <v>8374</v>
      </c>
      <c r="J6" s="15">
        <v>73768</v>
      </c>
      <c r="K6" s="15">
        <v>9442392</v>
      </c>
      <c r="L6" s="15">
        <v>5457</v>
      </c>
      <c r="M6" s="15">
        <v>7624</v>
      </c>
      <c r="N6" s="15">
        <v>30296</v>
      </c>
      <c r="O6" s="15">
        <v>23040791</v>
      </c>
      <c r="P6" s="15">
        <v>221971</v>
      </c>
      <c r="Q6" s="15">
        <v>154680</v>
      </c>
    </row>
    <row r="7" spans="1:22" s="24" customFormat="1" ht="26" x14ac:dyDescent="0.25">
      <c r="A7" s="25" t="s">
        <v>90</v>
      </c>
      <c r="B7" s="26">
        <v>9</v>
      </c>
      <c r="C7" s="15">
        <v>12</v>
      </c>
      <c r="D7" s="15">
        <v>29489</v>
      </c>
      <c r="E7" s="15">
        <v>2336</v>
      </c>
      <c r="F7" s="15">
        <v>148</v>
      </c>
      <c r="G7" s="15">
        <v>358</v>
      </c>
      <c r="H7" s="32">
        <v>345.45</v>
      </c>
      <c r="I7" s="15">
        <v>164057</v>
      </c>
      <c r="J7" s="15">
        <v>59371</v>
      </c>
      <c r="K7" s="15">
        <v>7409791</v>
      </c>
      <c r="L7" s="15">
        <v>5011</v>
      </c>
      <c r="M7" s="15">
        <v>50603</v>
      </c>
      <c r="N7" s="15">
        <v>384233</v>
      </c>
      <c r="O7" s="15">
        <v>3830271</v>
      </c>
      <c r="P7" s="15">
        <v>445448</v>
      </c>
      <c r="Q7" s="15">
        <v>217884</v>
      </c>
    </row>
    <row r="8" spans="1:22" s="24" customFormat="1" ht="26" x14ac:dyDescent="0.25">
      <c r="A8" s="25" t="s">
        <v>91</v>
      </c>
      <c r="B8" s="26">
        <v>14</v>
      </c>
      <c r="C8" s="15">
        <v>141</v>
      </c>
      <c r="D8" s="15">
        <v>142208</v>
      </c>
      <c r="E8" s="15">
        <v>30111</v>
      </c>
      <c r="F8" s="15">
        <v>2960</v>
      </c>
      <c r="G8" s="15">
        <v>1104</v>
      </c>
      <c r="H8" s="32">
        <v>1031.8399999999999</v>
      </c>
      <c r="I8" s="15">
        <v>3280575</v>
      </c>
      <c r="J8" s="15">
        <v>398399</v>
      </c>
      <c r="K8" s="15">
        <v>25585156</v>
      </c>
      <c r="L8" s="15">
        <v>18865</v>
      </c>
      <c r="M8" s="15">
        <v>367153</v>
      </c>
      <c r="N8" s="15">
        <v>4751555</v>
      </c>
      <c r="O8" s="15">
        <v>51608687</v>
      </c>
      <c r="P8" s="15">
        <v>2062626</v>
      </c>
      <c r="Q8" s="15">
        <v>3193393</v>
      </c>
    </row>
    <row r="9" spans="1:22" s="24" customFormat="1" ht="39" x14ac:dyDescent="0.25">
      <c r="A9" s="25" t="s">
        <v>92</v>
      </c>
      <c r="B9" s="26">
        <v>10</v>
      </c>
      <c r="C9" s="15">
        <v>25</v>
      </c>
      <c r="D9" s="15">
        <v>8774</v>
      </c>
      <c r="E9" s="15">
        <v>5448</v>
      </c>
      <c r="F9" s="15">
        <v>49</v>
      </c>
      <c r="G9" s="15">
        <v>42</v>
      </c>
      <c r="H9" s="32">
        <v>40.75</v>
      </c>
      <c r="I9" s="15">
        <v>674476</v>
      </c>
      <c r="J9" s="15">
        <v>11601</v>
      </c>
      <c r="K9" s="15">
        <v>1390047</v>
      </c>
      <c r="L9" s="15">
        <v>1813</v>
      </c>
      <c r="M9" s="15">
        <v>7339</v>
      </c>
      <c r="N9" s="15">
        <v>25543</v>
      </c>
      <c r="O9" s="15">
        <v>137687</v>
      </c>
      <c r="P9" s="15">
        <v>16277</v>
      </c>
      <c r="Q9" s="15">
        <v>27584</v>
      </c>
    </row>
    <row r="10" spans="1:22" s="24" customFormat="1" ht="39" x14ac:dyDescent="0.25">
      <c r="A10" s="25" t="s">
        <v>93</v>
      </c>
      <c r="B10" s="26">
        <v>11</v>
      </c>
      <c r="C10" s="15">
        <v>58</v>
      </c>
      <c r="D10" s="15">
        <v>11598</v>
      </c>
      <c r="E10" s="15">
        <v>10187</v>
      </c>
      <c r="F10" s="15">
        <v>64</v>
      </c>
      <c r="G10" s="15">
        <v>61</v>
      </c>
      <c r="H10" s="32">
        <v>53.75</v>
      </c>
      <c r="I10" s="15">
        <v>91301</v>
      </c>
      <c r="J10" s="15">
        <v>3217</v>
      </c>
      <c r="K10" s="15">
        <v>695504</v>
      </c>
      <c r="L10" s="15">
        <v>985</v>
      </c>
      <c r="M10" s="15">
        <v>21682</v>
      </c>
      <c r="N10" s="15">
        <v>44578</v>
      </c>
      <c r="O10" s="15">
        <v>351524</v>
      </c>
      <c r="P10" s="15">
        <v>53455</v>
      </c>
      <c r="Q10" s="15">
        <v>50929</v>
      </c>
    </row>
    <row r="11" spans="1:22" s="24" customFormat="1" ht="26" x14ac:dyDescent="0.25">
      <c r="A11" s="25" t="s">
        <v>94</v>
      </c>
      <c r="B11" s="26">
        <v>12</v>
      </c>
      <c r="C11" s="15">
        <v>231</v>
      </c>
      <c r="D11" s="15">
        <v>62821</v>
      </c>
      <c r="E11" s="15">
        <v>44513</v>
      </c>
      <c r="F11" s="15">
        <v>256</v>
      </c>
      <c r="G11" s="15">
        <v>446</v>
      </c>
      <c r="H11" s="32">
        <v>379.71</v>
      </c>
      <c r="I11" s="15">
        <v>450152</v>
      </c>
      <c r="J11" s="15">
        <v>105816</v>
      </c>
      <c r="K11" s="15">
        <v>10197951</v>
      </c>
      <c r="L11" s="15">
        <v>10398</v>
      </c>
      <c r="M11" s="15">
        <v>64557</v>
      </c>
      <c r="N11" s="15">
        <v>181660</v>
      </c>
      <c r="O11" s="15">
        <v>1288147</v>
      </c>
      <c r="P11" s="15">
        <v>157918</v>
      </c>
      <c r="Q11" s="15">
        <v>194830</v>
      </c>
    </row>
    <row r="12" spans="1:22" s="24" customFormat="1" ht="26" x14ac:dyDescent="0.25">
      <c r="A12" s="25" t="s">
        <v>95</v>
      </c>
      <c r="B12" s="26">
        <v>15</v>
      </c>
      <c r="C12" s="15">
        <v>24</v>
      </c>
      <c r="D12" s="15">
        <v>4074</v>
      </c>
      <c r="E12" s="15">
        <v>4138</v>
      </c>
      <c r="F12" s="15">
        <v>24</v>
      </c>
      <c r="G12" s="15">
        <v>25</v>
      </c>
      <c r="H12" s="32">
        <v>21.05</v>
      </c>
      <c r="I12" s="15">
        <v>6551</v>
      </c>
      <c r="J12" s="15">
        <v>5553</v>
      </c>
      <c r="K12" s="15">
        <v>477906</v>
      </c>
      <c r="L12" s="15">
        <v>174</v>
      </c>
      <c r="M12" s="15">
        <v>7824</v>
      </c>
      <c r="N12" s="15">
        <v>66250</v>
      </c>
      <c r="O12" s="15">
        <v>63828</v>
      </c>
      <c r="P12" s="15">
        <v>96199</v>
      </c>
      <c r="Q12" s="15">
        <v>44200</v>
      </c>
    </row>
    <row r="13" spans="1:22" ht="26" x14ac:dyDescent="0.25">
      <c r="A13" s="25" t="s">
        <v>96</v>
      </c>
      <c r="B13" s="26">
        <v>16</v>
      </c>
      <c r="C13" s="15">
        <v>46</v>
      </c>
      <c r="D13" s="15">
        <v>41565</v>
      </c>
      <c r="E13" s="15">
        <v>8607</v>
      </c>
      <c r="F13" s="15">
        <v>28</v>
      </c>
      <c r="G13" s="15">
        <v>67</v>
      </c>
      <c r="H13" s="32">
        <v>41.79</v>
      </c>
      <c r="I13" s="15">
        <v>4125</v>
      </c>
      <c r="J13" s="15">
        <v>4211</v>
      </c>
      <c r="K13" s="15">
        <v>695091</v>
      </c>
      <c r="L13" s="15">
        <v>460</v>
      </c>
      <c r="M13" s="15">
        <v>20220</v>
      </c>
      <c r="N13" s="15">
        <v>97679</v>
      </c>
      <c r="O13" s="15">
        <v>101140</v>
      </c>
      <c r="P13" s="15">
        <v>190947</v>
      </c>
      <c r="Q13" s="15">
        <v>57461</v>
      </c>
      <c r="R13" s="24"/>
      <c r="S13" s="24"/>
      <c r="T13" s="24"/>
      <c r="U13" s="24"/>
      <c r="V13" s="24"/>
    </row>
    <row r="14" spans="1:22" s="29" customFormat="1" x14ac:dyDescent="0.25">
      <c r="A14" s="27"/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26" x14ac:dyDescent="0.25">
      <c r="A15" s="30" t="s">
        <v>43</v>
      </c>
      <c r="B15" s="115" t="s">
        <v>101</v>
      </c>
      <c r="C15" s="31">
        <f t="shared" ref="C15:Q15" si="0">SUM(C6:C13)</f>
        <v>538</v>
      </c>
      <c r="D15" s="31">
        <f t="shared" si="0"/>
        <v>361629</v>
      </c>
      <c r="E15" s="31">
        <f t="shared" si="0"/>
        <v>105550</v>
      </c>
      <c r="F15" s="31">
        <f t="shared" si="0"/>
        <v>3592</v>
      </c>
      <c r="G15" s="31">
        <f t="shared" si="0"/>
        <v>2522</v>
      </c>
      <c r="H15" s="32">
        <f t="shared" si="0"/>
        <v>2348.09</v>
      </c>
      <c r="I15" s="31">
        <f t="shared" si="0"/>
        <v>4679611</v>
      </c>
      <c r="J15" s="31">
        <f t="shared" si="0"/>
        <v>661936</v>
      </c>
      <c r="K15" s="31">
        <f t="shared" si="0"/>
        <v>55893838</v>
      </c>
      <c r="L15" s="31">
        <f t="shared" si="0"/>
        <v>43163</v>
      </c>
      <c r="M15" s="31">
        <f t="shared" si="0"/>
        <v>547002</v>
      </c>
      <c r="N15" s="31">
        <f t="shared" si="0"/>
        <v>5581794</v>
      </c>
      <c r="O15" s="31">
        <f t="shared" si="0"/>
        <v>80422075</v>
      </c>
      <c r="P15" s="31">
        <f t="shared" si="0"/>
        <v>3244841</v>
      </c>
      <c r="Q15" s="31">
        <f t="shared" si="0"/>
        <v>3940961</v>
      </c>
      <c r="R15" s="29"/>
      <c r="S15" s="29"/>
      <c r="T15" s="29"/>
      <c r="U15" s="29"/>
      <c r="V15" s="29"/>
    </row>
  </sheetData>
  <autoFilter ref="A4:Q4" xr:uid="{00000000-0009-0000-0000-000001000000}"/>
  <mergeCells count="17">
    <mergeCell ref="N2:N3"/>
    <mergeCell ref="O2:O3"/>
    <mergeCell ref="P2:P3"/>
    <mergeCell ref="A1:A3"/>
    <mergeCell ref="B1:B3"/>
    <mergeCell ref="C1:L1"/>
    <mergeCell ref="M1:Q1"/>
    <mergeCell ref="C2:C3"/>
    <mergeCell ref="D2:D3"/>
    <mergeCell ref="E2:E3"/>
    <mergeCell ref="F2:F3"/>
    <mergeCell ref="G2:H2"/>
    <mergeCell ref="I2:I3"/>
    <mergeCell ref="Q2:Q3"/>
    <mergeCell ref="J2:K2"/>
    <mergeCell ref="L2:L3"/>
    <mergeCell ref="M2:M3"/>
  </mergeCells>
  <printOptions horizontalCentered="1" gridLines="1" gridLinesSet="0"/>
  <pageMargins left="0.08" right="0.08" top="0.08" bottom="0.08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6"/>
  <sheetViews>
    <sheetView zoomScaleNormal="100" workbookViewId="0">
      <pane xSplit="2" ySplit="4" topLeftCell="C69" activePane="bottomRight" state="frozen"/>
      <selection pane="topRight" activeCell="C1" sqref="C1"/>
      <selection pane="bottomLeft" activeCell="A5" sqref="A5"/>
      <selection pane="bottomRight" activeCell="AC72" sqref="AC72"/>
    </sheetView>
  </sheetViews>
  <sheetFormatPr defaultColWidth="9.08984375" defaultRowHeight="13" x14ac:dyDescent="0.25"/>
  <cols>
    <col min="1" max="1" width="16.54296875" style="50" customWidth="1"/>
    <col min="2" max="2" width="19.08984375" style="51" customWidth="1"/>
    <col min="3" max="3" width="14.453125" style="51" customWidth="1"/>
    <col min="4" max="26" width="12" style="51" customWidth="1"/>
    <col min="27" max="16384" width="9.08984375" style="51"/>
  </cols>
  <sheetData>
    <row r="1" spans="1:26" s="36" customFormat="1" ht="14" customHeight="1" thickBot="1" x14ac:dyDescent="0.3">
      <c r="A1" s="143" t="s">
        <v>73</v>
      </c>
      <c r="B1" s="143" t="s">
        <v>221</v>
      </c>
      <c r="C1" s="168" t="s">
        <v>74</v>
      </c>
      <c r="D1" s="165" t="s">
        <v>23</v>
      </c>
      <c r="E1" s="34"/>
      <c r="F1" s="34"/>
      <c r="G1" s="34"/>
      <c r="H1" s="35"/>
      <c r="I1" s="170" t="s">
        <v>78</v>
      </c>
      <c r="J1" s="171"/>
      <c r="K1" s="171"/>
      <c r="L1" s="171"/>
      <c r="M1" s="171"/>
      <c r="N1" s="171"/>
      <c r="O1" s="171"/>
      <c r="P1" s="171"/>
      <c r="Q1" s="182" t="s">
        <v>79</v>
      </c>
      <c r="R1" s="183"/>
      <c r="S1" s="183"/>
      <c r="T1" s="183"/>
      <c r="U1" s="184"/>
      <c r="V1" s="182" t="s">
        <v>79</v>
      </c>
      <c r="W1" s="183"/>
      <c r="X1" s="183"/>
      <c r="Y1" s="183"/>
      <c r="Z1" s="184"/>
    </row>
    <row r="2" spans="1:26" s="36" customFormat="1" ht="24" customHeight="1" thickBot="1" x14ac:dyDescent="0.3">
      <c r="A2" s="144"/>
      <c r="B2" s="144"/>
      <c r="C2" s="131"/>
      <c r="D2" s="166"/>
      <c r="E2" s="173" t="s">
        <v>24</v>
      </c>
      <c r="F2" s="173" t="s">
        <v>70</v>
      </c>
      <c r="G2" s="173" t="s">
        <v>25</v>
      </c>
      <c r="H2" s="173" t="s">
        <v>26</v>
      </c>
      <c r="I2" s="174" t="s">
        <v>27</v>
      </c>
      <c r="J2" s="178"/>
      <c r="K2" s="173" t="s">
        <v>28</v>
      </c>
      <c r="L2" s="187" t="s">
        <v>29</v>
      </c>
      <c r="M2" s="188"/>
      <c r="N2" s="188"/>
      <c r="O2" s="189"/>
      <c r="P2" s="173" t="s">
        <v>72</v>
      </c>
      <c r="Q2" s="174" t="s">
        <v>30</v>
      </c>
      <c r="R2" s="163" t="s">
        <v>31</v>
      </c>
      <c r="S2" s="163" t="s">
        <v>32</v>
      </c>
      <c r="T2" s="192" t="s">
        <v>0</v>
      </c>
      <c r="U2" s="195" t="s">
        <v>33</v>
      </c>
      <c r="V2" s="196" t="s">
        <v>34</v>
      </c>
      <c r="W2" s="192"/>
      <c r="X2" s="192"/>
      <c r="Y2" s="195"/>
      <c r="Z2" s="173" t="s">
        <v>35</v>
      </c>
    </row>
    <row r="3" spans="1:26" s="36" customFormat="1" ht="32" customHeight="1" thickBot="1" x14ac:dyDescent="0.3">
      <c r="A3" s="144"/>
      <c r="B3" s="144"/>
      <c r="C3" s="131"/>
      <c r="D3" s="166"/>
      <c r="E3" s="166"/>
      <c r="F3" s="166"/>
      <c r="G3" s="166"/>
      <c r="H3" s="166"/>
      <c r="I3" s="185"/>
      <c r="J3" s="186"/>
      <c r="K3" s="166"/>
      <c r="L3" s="174" t="s">
        <v>36</v>
      </c>
      <c r="M3" s="178"/>
      <c r="N3" s="174" t="s">
        <v>98</v>
      </c>
      <c r="O3" s="178"/>
      <c r="P3" s="166"/>
      <c r="Q3" s="190"/>
      <c r="R3" s="191"/>
      <c r="S3" s="191"/>
      <c r="T3" s="193"/>
      <c r="U3" s="193"/>
      <c r="V3" s="198" t="s">
        <v>30</v>
      </c>
      <c r="W3" s="200" t="s">
        <v>38</v>
      </c>
      <c r="X3" s="200" t="s">
        <v>0</v>
      </c>
      <c r="Y3" s="201" t="s">
        <v>33</v>
      </c>
      <c r="Z3" s="197"/>
    </row>
    <row r="4" spans="1:26" s="36" customFormat="1" ht="85.5" customHeight="1" thickBot="1" x14ac:dyDescent="0.3">
      <c r="A4" s="145"/>
      <c r="B4" s="145"/>
      <c r="C4" s="131"/>
      <c r="D4" s="167"/>
      <c r="E4" s="167"/>
      <c r="F4" s="167"/>
      <c r="G4" s="167"/>
      <c r="H4" s="167"/>
      <c r="I4" s="37" t="s">
        <v>39</v>
      </c>
      <c r="J4" s="38" t="s">
        <v>40</v>
      </c>
      <c r="K4" s="175"/>
      <c r="L4" s="19" t="s">
        <v>1</v>
      </c>
      <c r="M4" s="20" t="s">
        <v>41</v>
      </c>
      <c r="N4" s="39" t="s">
        <v>1</v>
      </c>
      <c r="O4" s="20" t="s">
        <v>41</v>
      </c>
      <c r="P4" s="179"/>
      <c r="Q4" s="175"/>
      <c r="R4" s="164"/>
      <c r="S4" s="164"/>
      <c r="T4" s="194"/>
      <c r="U4" s="194"/>
      <c r="V4" s="199"/>
      <c r="W4" s="194"/>
      <c r="X4" s="194"/>
      <c r="Y4" s="202"/>
      <c r="Z4" s="179"/>
    </row>
    <row r="5" spans="1:26" s="41" customFormat="1" x14ac:dyDescent="0.25">
      <c r="A5" s="40"/>
      <c r="B5" s="40"/>
      <c r="C5" s="4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80" customFormat="1" ht="22.25" customHeight="1" x14ac:dyDescent="0.25">
      <c r="A6" s="94" t="s">
        <v>213</v>
      </c>
      <c r="B6" s="52"/>
      <c r="C6" s="95"/>
      <c r="D6" s="95"/>
      <c r="E6" s="64"/>
      <c r="F6" s="64"/>
      <c r="G6" s="64"/>
      <c r="H6" s="64"/>
      <c r="I6" s="79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78"/>
    </row>
    <row r="7" spans="1:26" s="41" customFormat="1" ht="26" x14ac:dyDescent="0.25">
      <c r="A7" s="42" t="s">
        <v>48</v>
      </c>
      <c r="B7" s="42" t="s">
        <v>99</v>
      </c>
      <c r="C7" s="43" t="s">
        <v>76</v>
      </c>
      <c r="D7" s="15">
        <v>505.60199999999998</v>
      </c>
      <c r="E7" s="16">
        <v>131</v>
      </c>
      <c r="F7" s="16">
        <v>32418</v>
      </c>
      <c r="G7" s="16">
        <v>29474</v>
      </c>
      <c r="H7" s="16">
        <v>942</v>
      </c>
      <c r="I7" s="16">
        <v>328</v>
      </c>
      <c r="J7" s="59">
        <v>293.14</v>
      </c>
      <c r="K7" s="16">
        <v>124603</v>
      </c>
      <c r="L7" s="81">
        <v>64243</v>
      </c>
      <c r="M7" s="81">
        <v>57657</v>
      </c>
      <c r="N7" s="81">
        <v>2303471</v>
      </c>
      <c r="O7" s="81">
        <v>1558736</v>
      </c>
      <c r="P7" s="16">
        <v>4381</v>
      </c>
      <c r="Q7" s="16">
        <v>98750</v>
      </c>
      <c r="R7" s="16">
        <v>1331987</v>
      </c>
      <c r="S7" s="16">
        <v>1278416</v>
      </c>
      <c r="T7" s="16">
        <v>1090499</v>
      </c>
      <c r="U7" s="16">
        <v>1887320</v>
      </c>
      <c r="V7" s="16">
        <v>36476</v>
      </c>
      <c r="W7" s="16">
        <v>541734</v>
      </c>
      <c r="X7" s="16">
        <v>292535</v>
      </c>
      <c r="Y7" s="16">
        <v>824848</v>
      </c>
      <c r="Z7" s="16">
        <v>13089</v>
      </c>
    </row>
    <row r="8" spans="1:26" s="44" customFormat="1" ht="52" x14ac:dyDescent="0.25">
      <c r="A8" s="42" t="s">
        <v>48</v>
      </c>
      <c r="B8" s="42" t="s">
        <v>100</v>
      </c>
      <c r="C8" s="43" t="s">
        <v>101</v>
      </c>
      <c r="D8" s="15"/>
      <c r="E8" s="15">
        <v>25</v>
      </c>
      <c r="F8" s="15">
        <v>7395</v>
      </c>
      <c r="G8" s="15">
        <v>4814</v>
      </c>
      <c r="H8" s="15">
        <v>114</v>
      </c>
      <c r="I8" s="15">
        <v>41</v>
      </c>
      <c r="J8" s="17">
        <v>35.659999999999997</v>
      </c>
      <c r="K8" s="15">
        <v>18856</v>
      </c>
      <c r="L8" s="15">
        <v>10421</v>
      </c>
      <c r="M8" s="15">
        <v>8732</v>
      </c>
      <c r="N8" s="15">
        <v>842809</v>
      </c>
      <c r="O8" s="15">
        <v>728872</v>
      </c>
      <c r="P8" s="15">
        <v>2632</v>
      </c>
      <c r="Q8" s="15">
        <v>17269</v>
      </c>
      <c r="R8" s="15">
        <v>94148</v>
      </c>
      <c r="S8" s="15">
        <v>76194</v>
      </c>
      <c r="T8" s="15">
        <v>82904</v>
      </c>
      <c r="U8" s="15">
        <v>35951</v>
      </c>
      <c r="V8" s="15">
        <v>1317</v>
      </c>
      <c r="W8" s="15">
        <v>15730</v>
      </c>
      <c r="X8" s="15">
        <v>11872</v>
      </c>
      <c r="Y8" s="15">
        <v>2249</v>
      </c>
      <c r="Z8" s="15">
        <v>239</v>
      </c>
    </row>
    <row r="9" spans="1:26" s="44" customFormat="1" ht="26" x14ac:dyDescent="0.25">
      <c r="A9" s="42" t="s">
        <v>48</v>
      </c>
      <c r="B9" s="42" t="s">
        <v>102</v>
      </c>
      <c r="C9" s="43" t="s">
        <v>103</v>
      </c>
      <c r="D9" s="45">
        <v>505.60199999999998</v>
      </c>
      <c r="E9" s="45">
        <v>156</v>
      </c>
      <c r="F9" s="45">
        <v>39813</v>
      </c>
      <c r="G9" s="45">
        <v>34288</v>
      </c>
      <c r="H9" s="45">
        <v>1056</v>
      </c>
      <c r="I9" s="45">
        <v>369</v>
      </c>
      <c r="J9" s="45">
        <v>328.79999999999995</v>
      </c>
      <c r="K9" s="45">
        <v>143459</v>
      </c>
      <c r="L9" s="45">
        <v>74664</v>
      </c>
      <c r="M9" s="45">
        <v>66389</v>
      </c>
      <c r="N9" s="45">
        <v>3146280</v>
      </c>
      <c r="O9" s="45">
        <v>2287608</v>
      </c>
      <c r="P9" s="45">
        <v>7013</v>
      </c>
      <c r="Q9" s="45">
        <v>116019</v>
      </c>
      <c r="R9" s="45">
        <v>1426135</v>
      </c>
      <c r="S9" s="45">
        <v>1354610</v>
      </c>
      <c r="T9" s="45">
        <v>1173403</v>
      </c>
      <c r="U9" s="45">
        <v>1923271</v>
      </c>
      <c r="V9" s="45">
        <v>37793</v>
      </c>
      <c r="W9" s="45">
        <v>557464</v>
      </c>
      <c r="X9" s="45">
        <v>304407</v>
      </c>
      <c r="Y9" s="45">
        <v>827097</v>
      </c>
      <c r="Z9" s="45">
        <v>13328</v>
      </c>
    </row>
    <row r="10" spans="1:26" s="41" customFormat="1" ht="26" x14ac:dyDescent="0.25">
      <c r="A10" s="42" t="s">
        <v>51</v>
      </c>
      <c r="B10" s="42" t="s">
        <v>99</v>
      </c>
      <c r="C10" s="43" t="s">
        <v>76</v>
      </c>
      <c r="D10" s="15">
        <v>363.721</v>
      </c>
      <c r="E10" s="16">
        <v>311</v>
      </c>
      <c r="F10" s="16">
        <v>28192</v>
      </c>
      <c r="G10" s="16">
        <v>51119</v>
      </c>
      <c r="H10" s="16">
        <v>1072</v>
      </c>
      <c r="I10" s="16">
        <v>315</v>
      </c>
      <c r="J10" s="59">
        <v>204.56</v>
      </c>
      <c r="K10" s="97">
        <v>173315</v>
      </c>
      <c r="L10" s="81">
        <v>179744</v>
      </c>
      <c r="M10" s="81">
        <v>164369</v>
      </c>
      <c r="N10" s="81">
        <v>2445986</v>
      </c>
      <c r="O10" s="81">
        <v>1447400</v>
      </c>
      <c r="P10" s="16">
        <v>4198</v>
      </c>
      <c r="Q10" s="16">
        <v>46953</v>
      </c>
      <c r="R10" s="16">
        <v>612070</v>
      </c>
      <c r="S10" s="16">
        <v>636688</v>
      </c>
      <c r="T10" s="16">
        <v>667946</v>
      </c>
      <c r="U10" s="16">
        <v>632974</v>
      </c>
      <c r="V10" s="16">
        <v>12977</v>
      </c>
      <c r="W10" s="16">
        <v>229069</v>
      </c>
      <c r="X10" s="16">
        <v>171713</v>
      </c>
      <c r="Y10" s="16">
        <v>248272</v>
      </c>
      <c r="Z10" s="16">
        <v>3065</v>
      </c>
    </row>
    <row r="11" spans="1:26" s="44" customFormat="1" ht="52" x14ac:dyDescent="0.25">
      <c r="A11" s="42" t="s">
        <v>51</v>
      </c>
      <c r="B11" s="42" t="s">
        <v>100</v>
      </c>
      <c r="C11" s="43" t="s">
        <v>101</v>
      </c>
      <c r="D11" s="15"/>
      <c r="E11" s="15">
        <v>12</v>
      </c>
      <c r="F11" s="15">
        <v>13144</v>
      </c>
      <c r="G11" s="15">
        <v>2120</v>
      </c>
      <c r="H11" s="15">
        <v>142</v>
      </c>
      <c r="I11" s="15">
        <v>109</v>
      </c>
      <c r="J11" s="17">
        <v>104.05</v>
      </c>
      <c r="K11" s="15">
        <v>540435</v>
      </c>
      <c r="L11" s="15">
        <v>19835</v>
      </c>
      <c r="M11" s="15">
        <v>15001</v>
      </c>
      <c r="N11" s="15">
        <v>1803229</v>
      </c>
      <c r="O11" s="15">
        <v>1680321</v>
      </c>
      <c r="P11" s="15">
        <v>997</v>
      </c>
      <c r="Q11" s="15">
        <v>29417</v>
      </c>
      <c r="R11" s="15">
        <v>604476</v>
      </c>
      <c r="S11" s="15">
        <v>1036719</v>
      </c>
      <c r="T11" s="15">
        <v>258636</v>
      </c>
      <c r="U11" s="15">
        <v>309168</v>
      </c>
      <c r="V11" s="15">
        <v>154</v>
      </c>
      <c r="W11" s="15">
        <v>0</v>
      </c>
      <c r="X11" s="15">
        <v>0</v>
      </c>
      <c r="Y11" s="15">
        <v>0</v>
      </c>
      <c r="Z11" s="15">
        <v>198</v>
      </c>
    </row>
    <row r="12" spans="1:26" s="44" customFormat="1" ht="26" x14ac:dyDescent="0.25">
      <c r="A12" s="42" t="s">
        <v>51</v>
      </c>
      <c r="B12" s="42" t="s">
        <v>102</v>
      </c>
      <c r="C12" s="43" t="s">
        <v>103</v>
      </c>
      <c r="D12" s="45">
        <v>363.721</v>
      </c>
      <c r="E12" s="45">
        <v>323</v>
      </c>
      <c r="F12" s="45">
        <v>41336</v>
      </c>
      <c r="G12" s="45">
        <v>53239</v>
      </c>
      <c r="H12" s="45">
        <v>1214</v>
      </c>
      <c r="I12" s="45">
        <v>424</v>
      </c>
      <c r="J12" s="45">
        <v>308.61</v>
      </c>
      <c r="K12" s="45">
        <v>713750</v>
      </c>
      <c r="L12" s="45">
        <v>199579</v>
      </c>
      <c r="M12" s="45">
        <v>179370</v>
      </c>
      <c r="N12" s="45">
        <v>4249215</v>
      </c>
      <c r="O12" s="45">
        <v>3127721</v>
      </c>
      <c r="P12" s="45">
        <v>5195</v>
      </c>
      <c r="Q12" s="45">
        <v>76370</v>
      </c>
      <c r="R12" s="45">
        <v>1216546</v>
      </c>
      <c r="S12" s="45">
        <v>1673407</v>
      </c>
      <c r="T12" s="45">
        <v>926582</v>
      </c>
      <c r="U12" s="45">
        <v>942142</v>
      </c>
      <c r="V12" s="45">
        <v>13131</v>
      </c>
      <c r="W12" s="45">
        <v>229069</v>
      </c>
      <c r="X12" s="45">
        <v>171713</v>
      </c>
      <c r="Y12" s="45">
        <v>248272</v>
      </c>
      <c r="Z12" s="45">
        <v>3263</v>
      </c>
    </row>
    <row r="13" spans="1:26" s="41" customFormat="1" ht="26" x14ac:dyDescent="0.25">
      <c r="A13" s="42" t="s">
        <v>52</v>
      </c>
      <c r="B13" s="42" t="s">
        <v>99</v>
      </c>
      <c r="C13" s="43" t="s">
        <v>76</v>
      </c>
      <c r="D13" s="15">
        <v>328.02499999999998</v>
      </c>
      <c r="E13" s="16">
        <v>82</v>
      </c>
      <c r="F13" s="16">
        <v>29541</v>
      </c>
      <c r="G13" s="16">
        <v>21034</v>
      </c>
      <c r="H13" s="16">
        <v>438</v>
      </c>
      <c r="I13" s="16">
        <v>173</v>
      </c>
      <c r="J13" s="59">
        <v>165.82999999999998</v>
      </c>
      <c r="K13" s="16">
        <v>69298</v>
      </c>
      <c r="L13" s="81">
        <v>35808</v>
      </c>
      <c r="M13" s="81">
        <v>34701</v>
      </c>
      <c r="N13" s="81">
        <v>1509473</v>
      </c>
      <c r="O13" s="81">
        <v>1146438</v>
      </c>
      <c r="P13" s="16">
        <v>2704</v>
      </c>
      <c r="Q13" s="16">
        <v>49311</v>
      </c>
      <c r="R13" s="16">
        <v>544291</v>
      </c>
      <c r="S13" s="16">
        <v>8546471</v>
      </c>
      <c r="T13" s="16">
        <v>554680</v>
      </c>
      <c r="U13" s="16">
        <v>889424</v>
      </c>
      <c r="V13" s="16">
        <v>16938</v>
      </c>
      <c r="W13" s="16">
        <v>187462</v>
      </c>
      <c r="X13" s="16">
        <v>147271</v>
      </c>
      <c r="Y13" s="16">
        <v>177208</v>
      </c>
      <c r="Z13" s="16">
        <v>5820</v>
      </c>
    </row>
    <row r="14" spans="1:26" s="44" customFormat="1" ht="52" x14ac:dyDescent="0.25">
      <c r="A14" s="42" t="s">
        <v>52</v>
      </c>
      <c r="B14" s="42" t="s">
        <v>100</v>
      </c>
      <c r="C14" s="43" t="s">
        <v>101</v>
      </c>
      <c r="D14" s="15"/>
      <c r="E14" s="15">
        <v>11</v>
      </c>
      <c r="F14" s="15">
        <v>2191</v>
      </c>
      <c r="G14" s="15">
        <v>2303</v>
      </c>
      <c r="H14" s="15">
        <v>11</v>
      </c>
      <c r="I14" s="15">
        <v>16</v>
      </c>
      <c r="J14" s="17">
        <v>12.85</v>
      </c>
      <c r="K14" s="15">
        <v>28378</v>
      </c>
      <c r="L14" s="15">
        <v>1590</v>
      </c>
      <c r="M14" s="15">
        <v>1588</v>
      </c>
      <c r="N14" s="15">
        <v>168611</v>
      </c>
      <c r="O14" s="15">
        <v>168181</v>
      </c>
      <c r="P14" s="15">
        <v>82</v>
      </c>
      <c r="Q14" s="15">
        <v>3328</v>
      </c>
      <c r="R14" s="15">
        <v>6255</v>
      </c>
      <c r="S14" s="15">
        <v>10774</v>
      </c>
      <c r="T14" s="15">
        <v>7632</v>
      </c>
      <c r="U14" s="15">
        <v>4789</v>
      </c>
      <c r="V14" s="15">
        <v>0</v>
      </c>
      <c r="W14" s="15">
        <v>0</v>
      </c>
      <c r="X14" s="15">
        <v>0</v>
      </c>
      <c r="Y14" s="15">
        <v>0</v>
      </c>
      <c r="Z14" s="15">
        <v>26</v>
      </c>
    </row>
    <row r="15" spans="1:26" s="44" customFormat="1" x14ac:dyDescent="0.25">
      <c r="A15" s="42" t="s">
        <v>52</v>
      </c>
      <c r="B15" s="42" t="s">
        <v>102</v>
      </c>
      <c r="C15" s="43" t="s">
        <v>103</v>
      </c>
      <c r="D15" s="45">
        <v>328.02499999999998</v>
      </c>
      <c r="E15" s="45">
        <v>93</v>
      </c>
      <c r="F15" s="45">
        <v>31732</v>
      </c>
      <c r="G15" s="45">
        <v>23337</v>
      </c>
      <c r="H15" s="45">
        <v>449</v>
      </c>
      <c r="I15" s="45">
        <v>189</v>
      </c>
      <c r="J15" s="45">
        <v>178.67999999999998</v>
      </c>
      <c r="K15" s="45">
        <v>97676</v>
      </c>
      <c r="L15" s="45">
        <v>37398</v>
      </c>
      <c r="M15" s="45">
        <v>36289</v>
      </c>
      <c r="N15" s="45">
        <v>1678084</v>
      </c>
      <c r="O15" s="45">
        <v>1314619</v>
      </c>
      <c r="P15" s="45">
        <v>2786</v>
      </c>
      <c r="Q15" s="45">
        <v>52639</v>
      </c>
      <c r="R15" s="45">
        <v>550546</v>
      </c>
      <c r="S15" s="45">
        <v>8557245</v>
      </c>
      <c r="T15" s="45">
        <v>562312</v>
      </c>
      <c r="U15" s="45">
        <v>894213</v>
      </c>
      <c r="V15" s="45">
        <v>16938</v>
      </c>
      <c r="W15" s="45">
        <v>187462</v>
      </c>
      <c r="X15" s="45">
        <v>147271</v>
      </c>
      <c r="Y15" s="45">
        <v>177208</v>
      </c>
      <c r="Z15" s="45">
        <v>5846</v>
      </c>
    </row>
    <row r="16" spans="1:26" s="41" customFormat="1" ht="39" x14ac:dyDescent="0.25">
      <c r="A16" s="42" t="s">
        <v>53</v>
      </c>
      <c r="B16" s="42" t="s">
        <v>99</v>
      </c>
      <c r="C16" s="43" t="s">
        <v>76</v>
      </c>
      <c r="D16" s="15">
        <v>647.38499999999999</v>
      </c>
      <c r="E16" s="16">
        <v>371</v>
      </c>
      <c r="F16" s="16">
        <v>38735</v>
      </c>
      <c r="G16" s="16">
        <v>58859</v>
      </c>
      <c r="H16" s="16">
        <v>1033</v>
      </c>
      <c r="I16" s="16">
        <v>593</v>
      </c>
      <c r="J16" s="59">
        <v>470.71</v>
      </c>
      <c r="K16" s="16">
        <v>162146</v>
      </c>
      <c r="L16" s="81">
        <v>158168</v>
      </c>
      <c r="M16" s="81">
        <v>149583</v>
      </c>
      <c r="N16" s="81">
        <v>3817721</v>
      </c>
      <c r="O16" s="81">
        <v>2384225</v>
      </c>
      <c r="P16" s="16">
        <v>6232</v>
      </c>
      <c r="Q16" s="16">
        <v>119169</v>
      </c>
      <c r="R16" s="16">
        <v>1218642</v>
      </c>
      <c r="S16" s="16">
        <v>2596708</v>
      </c>
      <c r="T16" s="16">
        <v>1729034</v>
      </c>
      <c r="U16" s="16">
        <v>1812117</v>
      </c>
      <c r="V16" s="16">
        <v>33431</v>
      </c>
      <c r="W16" s="16">
        <v>359891</v>
      </c>
      <c r="X16" s="16">
        <v>454752</v>
      </c>
      <c r="Y16" s="16">
        <v>484767</v>
      </c>
      <c r="Z16" s="16">
        <v>10871</v>
      </c>
    </row>
    <row r="17" spans="1:26" s="44" customFormat="1" ht="52" x14ac:dyDescent="0.25">
      <c r="A17" s="42" t="s">
        <v>53</v>
      </c>
      <c r="B17" s="42" t="s">
        <v>100</v>
      </c>
      <c r="C17" s="43" t="s">
        <v>101</v>
      </c>
      <c r="D17" s="15"/>
      <c r="E17" s="15">
        <v>7</v>
      </c>
      <c r="F17" s="15">
        <v>9698</v>
      </c>
      <c r="G17" s="15">
        <v>1628</v>
      </c>
      <c r="H17" s="15">
        <v>80</v>
      </c>
      <c r="I17" s="15">
        <v>45</v>
      </c>
      <c r="J17" s="17">
        <v>42.5</v>
      </c>
      <c r="K17" s="15">
        <v>819530</v>
      </c>
      <c r="L17" s="15">
        <v>20275</v>
      </c>
      <c r="M17" s="15">
        <v>18006</v>
      </c>
      <c r="N17" s="15">
        <v>1577886</v>
      </c>
      <c r="O17" s="15">
        <v>1353442</v>
      </c>
      <c r="P17" s="15">
        <v>366</v>
      </c>
      <c r="Q17" s="15">
        <v>9448</v>
      </c>
      <c r="R17" s="15">
        <v>97615</v>
      </c>
      <c r="S17" s="15">
        <v>1904705</v>
      </c>
      <c r="T17" s="15">
        <v>38154</v>
      </c>
      <c r="U17" s="15">
        <v>60561</v>
      </c>
      <c r="V17" s="15">
        <v>4</v>
      </c>
      <c r="W17" s="15">
        <v>0</v>
      </c>
      <c r="X17" s="15">
        <v>0</v>
      </c>
      <c r="Y17" s="15">
        <v>0</v>
      </c>
      <c r="Z17" s="15">
        <v>295</v>
      </c>
    </row>
    <row r="18" spans="1:26" s="44" customFormat="1" ht="39" x14ac:dyDescent="0.25">
      <c r="A18" s="42" t="s">
        <v>53</v>
      </c>
      <c r="B18" s="42" t="s">
        <v>102</v>
      </c>
      <c r="C18" s="43" t="s">
        <v>103</v>
      </c>
      <c r="D18" s="45">
        <v>647.38499999999999</v>
      </c>
      <c r="E18" s="45">
        <v>378</v>
      </c>
      <c r="F18" s="45">
        <v>48433</v>
      </c>
      <c r="G18" s="45">
        <v>60487</v>
      </c>
      <c r="H18" s="45">
        <v>1113</v>
      </c>
      <c r="I18" s="45">
        <v>638</v>
      </c>
      <c r="J18" s="45">
        <v>513.21</v>
      </c>
      <c r="K18" s="45">
        <v>981676</v>
      </c>
      <c r="L18" s="45">
        <v>178443</v>
      </c>
      <c r="M18" s="45">
        <v>167589</v>
      </c>
      <c r="N18" s="45">
        <v>5395607</v>
      </c>
      <c r="O18" s="45">
        <v>3737667</v>
      </c>
      <c r="P18" s="45">
        <v>6598</v>
      </c>
      <c r="Q18" s="45">
        <v>128617</v>
      </c>
      <c r="R18" s="45">
        <v>1316257</v>
      </c>
      <c r="S18" s="45">
        <v>4501413</v>
      </c>
      <c r="T18" s="45">
        <v>1767188</v>
      </c>
      <c r="U18" s="45">
        <v>1872678</v>
      </c>
      <c r="V18" s="45">
        <v>33435</v>
      </c>
      <c r="W18" s="45">
        <v>359891</v>
      </c>
      <c r="X18" s="45">
        <v>454752</v>
      </c>
      <c r="Y18" s="45">
        <v>484767</v>
      </c>
      <c r="Z18" s="45">
        <v>11166</v>
      </c>
    </row>
    <row r="19" spans="1:26" s="41" customFormat="1" ht="26" x14ac:dyDescent="0.25">
      <c r="A19" s="42" t="s">
        <v>54</v>
      </c>
      <c r="B19" s="42" t="s">
        <v>99</v>
      </c>
      <c r="C19" s="43" t="s">
        <v>76</v>
      </c>
      <c r="D19" s="15">
        <v>400.238</v>
      </c>
      <c r="E19" s="16">
        <v>74</v>
      </c>
      <c r="F19" s="16">
        <v>17562</v>
      </c>
      <c r="G19" s="16">
        <v>16581</v>
      </c>
      <c r="H19" s="16">
        <v>355</v>
      </c>
      <c r="I19" s="16">
        <v>224</v>
      </c>
      <c r="J19" s="59">
        <v>208.07999999999998</v>
      </c>
      <c r="K19" s="16">
        <v>263696</v>
      </c>
      <c r="L19" s="81">
        <v>53043</v>
      </c>
      <c r="M19" s="81">
        <v>49269</v>
      </c>
      <c r="N19" s="81">
        <v>2076539</v>
      </c>
      <c r="O19" s="81">
        <v>1675207</v>
      </c>
      <c r="P19" s="16">
        <v>2472</v>
      </c>
      <c r="Q19" s="16">
        <v>74160</v>
      </c>
      <c r="R19" s="16">
        <v>754329</v>
      </c>
      <c r="S19" s="16">
        <v>3238462</v>
      </c>
      <c r="T19" s="16">
        <v>962939</v>
      </c>
      <c r="U19" s="16">
        <v>1451329</v>
      </c>
      <c r="V19" s="16">
        <v>21237</v>
      </c>
      <c r="W19" s="16">
        <v>233578</v>
      </c>
      <c r="X19" s="16">
        <v>255425</v>
      </c>
      <c r="Y19" s="16">
        <v>491630</v>
      </c>
      <c r="Z19" s="16">
        <v>5776</v>
      </c>
    </row>
    <row r="20" spans="1:26" s="44" customFormat="1" ht="52" x14ac:dyDescent="0.25">
      <c r="A20" s="42" t="s">
        <v>54</v>
      </c>
      <c r="B20" s="42" t="s">
        <v>100</v>
      </c>
      <c r="C20" s="43" t="s">
        <v>101</v>
      </c>
      <c r="D20" s="15"/>
      <c r="E20" s="15">
        <v>15</v>
      </c>
      <c r="F20" s="15">
        <v>18660</v>
      </c>
      <c r="G20" s="15">
        <v>3491</v>
      </c>
      <c r="H20" s="15">
        <v>376</v>
      </c>
      <c r="I20" s="15">
        <v>140</v>
      </c>
      <c r="J20" s="17">
        <v>136.35</v>
      </c>
      <c r="K20" s="15">
        <v>313188</v>
      </c>
      <c r="L20" s="15">
        <v>83290</v>
      </c>
      <c r="M20" s="15">
        <v>22103</v>
      </c>
      <c r="N20" s="15">
        <v>2765762</v>
      </c>
      <c r="O20" s="15">
        <v>2180486</v>
      </c>
      <c r="P20" s="15">
        <v>1014</v>
      </c>
      <c r="Q20" s="15">
        <v>42763</v>
      </c>
      <c r="R20" s="15">
        <v>676303</v>
      </c>
      <c r="S20" s="15">
        <v>30158011</v>
      </c>
      <c r="T20" s="15">
        <v>251521</v>
      </c>
      <c r="U20" s="15">
        <v>353705</v>
      </c>
      <c r="V20" s="15">
        <v>41</v>
      </c>
      <c r="W20" s="15">
        <v>162</v>
      </c>
      <c r="X20" s="15">
        <v>251</v>
      </c>
      <c r="Y20" s="15">
        <v>302</v>
      </c>
      <c r="Z20" s="15">
        <v>541</v>
      </c>
    </row>
    <row r="21" spans="1:26" s="44" customFormat="1" ht="26" x14ac:dyDescent="0.25">
      <c r="A21" s="42" t="s">
        <v>54</v>
      </c>
      <c r="B21" s="42" t="s">
        <v>102</v>
      </c>
      <c r="C21" s="43" t="s">
        <v>103</v>
      </c>
      <c r="D21" s="45">
        <v>400.238</v>
      </c>
      <c r="E21" s="45">
        <v>89</v>
      </c>
      <c r="F21" s="45">
        <v>36222</v>
      </c>
      <c r="G21" s="45">
        <v>20072</v>
      </c>
      <c r="H21" s="45">
        <v>731</v>
      </c>
      <c r="I21" s="45">
        <v>364</v>
      </c>
      <c r="J21" s="45">
        <v>344.42999999999995</v>
      </c>
      <c r="K21" s="45">
        <v>576884</v>
      </c>
      <c r="L21" s="45">
        <v>136333</v>
      </c>
      <c r="M21" s="45">
        <v>71372</v>
      </c>
      <c r="N21" s="45">
        <v>4842301</v>
      </c>
      <c r="O21" s="45">
        <v>3855693</v>
      </c>
      <c r="P21" s="45">
        <v>3486</v>
      </c>
      <c r="Q21" s="45">
        <v>116923</v>
      </c>
      <c r="R21" s="45">
        <v>1430632</v>
      </c>
      <c r="S21" s="45">
        <v>33396473</v>
      </c>
      <c r="T21" s="45">
        <v>1214460</v>
      </c>
      <c r="U21" s="45">
        <v>1805034</v>
      </c>
      <c r="V21" s="45">
        <v>21278</v>
      </c>
      <c r="W21" s="45">
        <v>233740</v>
      </c>
      <c r="X21" s="45">
        <v>255676</v>
      </c>
      <c r="Y21" s="45">
        <v>491932</v>
      </c>
      <c r="Z21" s="45">
        <v>6317</v>
      </c>
    </row>
    <row r="22" spans="1:26" s="41" customFormat="1" ht="26" x14ac:dyDescent="0.25">
      <c r="A22" s="42" t="s">
        <v>55</v>
      </c>
      <c r="B22" s="42" t="s">
        <v>99</v>
      </c>
      <c r="C22" s="43" t="s">
        <v>76</v>
      </c>
      <c r="D22" s="15">
        <v>416.55</v>
      </c>
      <c r="E22" s="16">
        <v>117</v>
      </c>
      <c r="F22" s="16">
        <v>16539</v>
      </c>
      <c r="G22" s="16">
        <v>21362</v>
      </c>
      <c r="H22" s="16">
        <v>341</v>
      </c>
      <c r="I22" s="16">
        <v>236</v>
      </c>
      <c r="J22" s="59">
        <v>192.26000000000002</v>
      </c>
      <c r="K22" s="16">
        <v>95408</v>
      </c>
      <c r="L22" s="81">
        <v>53529</v>
      </c>
      <c r="M22" s="81">
        <v>45374</v>
      </c>
      <c r="N22" s="81">
        <v>1926082</v>
      </c>
      <c r="O22" s="81">
        <v>1325315</v>
      </c>
      <c r="P22" s="16">
        <v>2409</v>
      </c>
      <c r="Q22" s="16">
        <v>43903</v>
      </c>
      <c r="R22" s="16">
        <v>417420</v>
      </c>
      <c r="S22" s="16">
        <v>677874</v>
      </c>
      <c r="T22" s="16">
        <v>803455</v>
      </c>
      <c r="U22" s="16">
        <v>578041</v>
      </c>
      <c r="V22" s="16">
        <v>13512</v>
      </c>
      <c r="W22" s="16">
        <v>121591</v>
      </c>
      <c r="X22" s="16">
        <v>202365</v>
      </c>
      <c r="Y22" s="16">
        <v>173590</v>
      </c>
      <c r="Z22" s="16">
        <v>3285</v>
      </c>
    </row>
    <row r="23" spans="1:26" s="44" customFormat="1" ht="52" x14ac:dyDescent="0.25">
      <c r="A23" s="42" t="s">
        <v>55</v>
      </c>
      <c r="B23" s="42" t="s">
        <v>100</v>
      </c>
      <c r="C23" s="43" t="s">
        <v>101</v>
      </c>
      <c r="D23" s="15"/>
      <c r="E23" s="15">
        <v>27</v>
      </c>
      <c r="F23" s="15">
        <v>5247</v>
      </c>
      <c r="G23" s="15">
        <v>5474</v>
      </c>
      <c r="H23" s="15">
        <v>69</v>
      </c>
      <c r="I23" s="15">
        <v>36</v>
      </c>
      <c r="J23" s="17">
        <v>25.39</v>
      </c>
      <c r="K23" s="15">
        <v>18405</v>
      </c>
      <c r="L23" s="15">
        <v>3619</v>
      </c>
      <c r="M23" s="15">
        <v>3423</v>
      </c>
      <c r="N23" s="15">
        <v>542362</v>
      </c>
      <c r="O23" s="15">
        <v>473558</v>
      </c>
      <c r="P23" s="15">
        <v>806</v>
      </c>
      <c r="Q23" s="15">
        <v>7505</v>
      </c>
      <c r="R23" s="15">
        <v>62689</v>
      </c>
      <c r="S23" s="15">
        <v>297437</v>
      </c>
      <c r="T23" s="15">
        <v>69151</v>
      </c>
      <c r="U23" s="15">
        <v>27619</v>
      </c>
      <c r="V23" s="15">
        <v>382</v>
      </c>
      <c r="W23" s="15">
        <v>3423</v>
      </c>
      <c r="X23" s="15">
        <v>4565</v>
      </c>
      <c r="Y23" s="15">
        <v>4477</v>
      </c>
      <c r="Z23" s="15">
        <v>846</v>
      </c>
    </row>
    <row r="24" spans="1:26" s="44" customFormat="1" x14ac:dyDescent="0.25">
      <c r="A24" s="42" t="s">
        <v>55</v>
      </c>
      <c r="B24" s="42" t="s">
        <v>102</v>
      </c>
      <c r="C24" s="43" t="s">
        <v>103</v>
      </c>
      <c r="D24" s="45">
        <v>416.55</v>
      </c>
      <c r="E24" s="45">
        <v>144</v>
      </c>
      <c r="F24" s="45">
        <v>21786</v>
      </c>
      <c r="G24" s="45">
        <v>26836</v>
      </c>
      <c r="H24" s="45">
        <v>410</v>
      </c>
      <c r="I24" s="45">
        <v>272</v>
      </c>
      <c r="J24" s="45">
        <v>217.65000000000003</v>
      </c>
      <c r="K24" s="45">
        <v>113813</v>
      </c>
      <c r="L24" s="45">
        <v>57148</v>
      </c>
      <c r="M24" s="45">
        <v>48797</v>
      </c>
      <c r="N24" s="45">
        <v>2468444</v>
      </c>
      <c r="O24" s="45">
        <v>1798873</v>
      </c>
      <c r="P24" s="45">
        <v>3215</v>
      </c>
      <c r="Q24" s="45">
        <v>51408</v>
      </c>
      <c r="R24" s="45">
        <v>480109</v>
      </c>
      <c r="S24" s="45">
        <v>975311</v>
      </c>
      <c r="T24" s="45">
        <v>872606</v>
      </c>
      <c r="U24" s="45">
        <v>605660</v>
      </c>
      <c r="V24" s="45">
        <v>13894</v>
      </c>
      <c r="W24" s="45">
        <v>125014</v>
      </c>
      <c r="X24" s="45">
        <v>206930</v>
      </c>
      <c r="Y24" s="45">
        <v>178067</v>
      </c>
      <c r="Z24" s="45">
        <v>4131</v>
      </c>
    </row>
    <row r="25" spans="1:26" s="41" customFormat="1" ht="26" x14ac:dyDescent="0.25">
      <c r="A25" s="42" t="s">
        <v>56</v>
      </c>
      <c r="B25" s="42" t="s">
        <v>99</v>
      </c>
      <c r="C25" s="43" t="s">
        <v>76</v>
      </c>
      <c r="D25" s="15">
        <v>460.072</v>
      </c>
      <c r="E25" s="16">
        <v>192</v>
      </c>
      <c r="F25" s="16">
        <v>21656</v>
      </c>
      <c r="G25" s="16">
        <v>25351</v>
      </c>
      <c r="H25" s="16">
        <v>526</v>
      </c>
      <c r="I25" s="16">
        <v>245</v>
      </c>
      <c r="J25" s="59">
        <v>159.22</v>
      </c>
      <c r="K25" s="16">
        <v>116637</v>
      </c>
      <c r="L25" s="81">
        <v>62456</v>
      </c>
      <c r="M25" s="81">
        <v>56047</v>
      </c>
      <c r="N25" s="81">
        <v>1835181</v>
      </c>
      <c r="O25" s="81">
        <v>1053880</v>
      </c>
      <c r="P25" s="16">
        <v>2433</v>
      </c>
      <c r="Q25" s="16">
        <v>47906</v>
      </c>
      <c r="R25" s="16">
        <v>436410</v>
      </c>
      <c r="S25" s="16">
        <v>2266347</v>
      </c>
      <c r="T25" s="16">
        <v>814206</v>
      </c>
      <c r="U25" s="16">
        <v>688163</v>
      </c>
      <c r="V25" s="16">
        <v>11227</v>
      </c>
      <c r="W25" s="16">
        <v>120377</v>
      </c>
      <c r="X25" s="16">
        <v>189398</v>
      </c>
      <c r="Y25" s="16">
        <v>159822</v>
      </c>
      <c r="Z25" s="16">
        <v>2753</v>
      </c>
    </row>
    <row r="26" spans="1:26" s="44" customFormat="1" ht="52" x14ac:dyDescent="0.25">
      <c r="A26" s="42" t="s">
        <v>56</v>
      </c>
      <c r="B26" s="42" t="s">
        <v>100</v>
      </c>
      <c r="C26" s="43" t="s">
        <v>101</v>
      </c>
      <c r="D26" s="15"/>
      <c r="E26" s="15">
        <v>22</v>
      </c>
      <c r="F26" s="15">
        <v>16529</v>
      </c>
      <c r="G26" s="15">
        <v>3890</v>
      </c>
      <c r="H26" s="15">
        <v>334</v>
      </c>
      <c r="I26" s="15">
        <v>61</v>
      </c>
      <c r="J26" s="17">
        <v>51.91</v>
      </c>
      <c r="K26" s="15">
        <v>101563</v>
      </c>
      <c r="L26" s="15">
        <v>13405</v>
      </c>
      <c r="M26" s="15">
        <v>10646</v>
      </c>
      <c r="N26" s="15">
        <v>1597283</v>
      </c>
      <c r="O26" s="15">
        <v>1363816</v>
      </c>
      <c r="P26" s="15">
        <v>742</v>
      </c>
      <c r="Q26" s="15">
        <v>18353</v>
      </c>
      <c r="R26" s="15">
        <v>557381</v>
      </c>
      <c r="S26" s="15">
        <v>569303</v>
      </c>
      <c r="T26" s="15">
        <v>134224</v>
      </c>
      <c r="U26" s="15">
        <v>449151</v>
      </c>
      <c r="V26" s="15">
        <v>3</v>
      </c>
      <c r="W26" s="15">
        <v>0</v>
      </c>
      <c r="X26" s="15">
        <v>0</v>
      </c>
      <c r="Y26" s="15">
        <v>0</v>
      </c>
      <c r="Z26" s="15">
        <v>238</v>
      </c>
    </row>
    <row r="27" spans="1:26" s="44" customFormat="1" ht="26" x14ac:dyDescent="0.25">
      <c r="A27" s="42" t="s">
        <v>56</v>
      </c>
      <c r="B27" s="42" t="s">
        <v>102</v>
      </c>
      <c r="C27" s="43" t="s">
        <v>103</v>
      </c>
      <c r="D27" s="45">
        <v>460.072</v>
      </c>
      <c r="E27" s="45">
        <v>214</v>
      </c>
      <c r="F27" s="45">
        <v>38185</v>
      </c>
      <c r="G27" s="45">
        <v>29241</v>
      </c>
      <c r="H27" s="45">
        <v>860</v>
      </c>
      <c r="I27" s="45">
        <v>306</v>
      </c>
      <c r="J27" s="45">
        <v>211.13</v>
      </c>
      <c r="K27" s="45">
        <v>218200</v>
      </c>
      <c r="L27" s="45">
        <v>75861</v>
      </c>
      <c r="M27" s="45">
        <v>66693</v>
      </c>
      <c r="N27" s="45">
        <v>3432464</v>
      </c>
      <c r="O27" s="45">
        <v>2417696</v>
      </c>
      <c r="P27" s="45">
        <v>3175</v>
      </c>
      <c r="Q27" s="45">
        <v>66259</v>
      </c>
      <c r="R27" s="45">
        <v>993791</v>
      </c>
      <c r="S27" s="45">
        <v>2835650</v>
      </c>
      <c r="T27" s="45">
        <v>948430</v>
      </c>
      <c r="U27" s="45">
        <v>1137314</v>
      </c>
      <c r="V27" s="45">
        <v>11230</v>
      </c>
      <c r="W27" s="45">
        <v>120377</v>
      </c>
      <c r="X27" s="45">
        <v>189398</v>
      </c>
      <c r="Y27" s="45">
        <v>159822</v>
      </c>
      <c r="Z27" s="45">
        <v>2991</v>
      </c>
    </row>
    <row r="28" spans="1:26" s="41" customFormat="1" ht="26" x14ac:dyDescent="0.25">
      <c r="A28" s="42" t="s">
        <v>57</v>
      </c>
      <c r="B28" s="42" t="s">
        <v>99</v>
      </c>
      <c r="C28" s="43" t="s">
        <v>76</v>
      </c>
      <c r="D28" s="15">
        <v>530.46400000000006</v>
      </c>
      <c r="E28" s="16">
        <v>100</v>
      </c>
      <c r="F28" s="16">
        <v>19408</v>
      </c>
      <c r="G28" s="16">
        <v>23200</v>
      </c>
      <c r="H28" s="16">
        <v>483</v>
      </c>
      <c r="I28" s="16">
        <v>259</v>
      </c>
      <c r="J28" s="59">
        <v>243.01</v>
      </c>
      <c r="K28" s="16">
        <v>133234</v>
      </c>
      <c r="L28" s="81">
        <v>75384</v>
      </c>
      <c r="M28" s="81">
        <v>67093</v>
      </c>
      <c r="N28" s="81">
        <v>1874951</v>
      </c>
      <c r="O28" s="81">
        <v>1396434</v>
      </c>
      <c r="P28" s="16">
        <v>3311</v>
      </c>
      <c r="Q28" s="16">
        <v>54453</v>
      </c>
      <c r="R28" s="16">
        <v>694523</v>
      </c>
      <c r="S28" s="16">
        <v>544094</v>
      </c>
      <c r="T28" s="16">
        <v>977926</v>
      </c>
      <c r="U28" s="16">
        <v>1711507</v>
      </c>
      <c r="V28" s="16">
        <v>20788</v>
      </c>
      <c r="W28" s="16">
        <v>272598</v>
      </c>
      <c r="X28" s="16">
        <v>343435</v>
      </c>
      <c r="Y28" s="16">
        <v>528736</v>
      </c>
      <c r="Z28" s="16">
        <v>5418</v>
      </c>
    </row>
    <row r="29" spans="1:26" s="44" customFormat="1" ht="52" x14ac:dyDescent="0.25">
      <c r="A29" s="42" t="s">
        <v>57</v>
      </c>
      <c r="B29" s="42" t="s">
        <v>100</v>
      </c>
      <c r="C29" s="43" t="s">
        <v>101</v>
      </c>
      <c r="D29" s="15"/>
      <c r="E29" s="15">
        <v>24</v>
      </c>
      <c r="F29" s="15">
        <v>16663</v>
      </c>
      <c r="G29" s="15">
        <v>5024</v>
      </c>
      <c r="H29" s="15">
        <v>262</v>
      </c>
      <c r="I29" s="15">
        <v>179</v>
      </c>
      <c r="J29" s="17">
        <v>164.01</v>
      </c>
      <c r="K29" s="15">
        <v>105383</v>
      </c>
      <c r="L29" s="15">
        <v>46647</v>
      </c>
      <c r="M29" s="15">
        <v>39971</v>
      </c>
      <c r="N29" s="15">
        <v>7160408</v>
      </c>
      <c r="O29" s="15">
        <v>4282189</v>
      </c>
      <c r="P29" s="15">
        <v>4996</v>
      </c>
      <c r="Q29" s="15">
        <v>32438</v>
      </c>
      <c r="R29" s="15">
        <v>806726</v>
      </c>
      <c r="S29" s="15">
        <v>4033848</v>
      </c>
      <c r="T29" s="15">
        <v>479207</v>
      </c>
      <c r="U29" s="15">
        <v>209060</v>
      </c>
      <c r="V29" s="15">
        <v>36</v>
      </c>
      <c r="W29" s="15">
        <v>0</v>
      </c>
      <c r="X29" s="15">
        <v>0</v>
      </c>
      <c r="Y29" s="15">
        <v>0</v>
      </c>
      <c r="Z29" s="15">
        <v>1413</v>
      </c>
    </row>
    <row r="30" spans="1:26" s="44" customFormat="1" ht="26" x14ac:dyDescent="0.25">
      <c r="A30" s="42" t="s">
        <v>57</v>
      </c>
      <c r="B30" s="42" t="s">
        <v>102</v>
      </c>
      <c r="C30" s="43" t="s">
        <v>103</v>
      </c>
      <c r="D30" s="45">
        <v>530.46400000000006</v>
      </c>
      <c r="E30" s="45">
        <v>124</v>
      </c>
      <c r="F30" s="45">
        <v>36071</v>
      </c>
      <c r="G30" s="45">
        <v>28224</v>
      </c>
      <c r="H30" s="45">
        <v>745</v>
      </c>
      <c r="I30" s="45">
        <v>438</v>
      </c>
      <c r="J30" s="45">
        <v>407.02</v>
      </c>
      <c r="K30" s="45">
        <v>238617</v>
      </c>
      <c r="L30" s="45">
        <v>122031</v>
      </c>
      <c r="M30" s="45">
        <v>107064</v>
      </c>
      <c r="N30" s="45">
        <v>9035359</v>
      </c>
      <c r="O30" s="45">
        <v>5678623</v>
      </c>
      <c r="P30" s="45">
        <v>8307</v>
      </c>
      <c r="Q30" s="45">
        <v>86891</v>
      </c>
      <c r="R30" s="45">
        <v>1501249</v>
      </c>
      <c r="S30" s="45">
        <v>4577942</v>
      </c>
      <c r="T30" s="45">
        <v>1457133</v>
      </c>
      <c r="U30" s="45">
        <v>1920567</v>
      </c>
      <c r="V30" s="45">
        <v>20824</v>
      </c>
      <c r="W30" s="45">
        <v>272598</v>
      </c>
      <c r="X30" s="45">
        <v>343435</v>
      </c>
      <c r="Y30" s="45">
        <v>528736</v>
      </c>
      <c r="Z30" s="45">
        <v>6831</v>
      </c>
    </row>
    <row r="31" spans="1:26" s="41" customFormat="1" ht="26" x14ac:dyDescent="0.25">
      <c r="A31" s="42" t="s">
        <v>58</v>
      </c>
      <c r="B31" s="42" t="s">
        <v>99</v>
      </c>
      <c r="C31" s="43" t="s">
        <v>76</v>
      </c>
      <c r="D31" s="15">
        <v>295.79199999999997</v>
      </c>
      <c r="E31" s="16">
        <v>126</v>
      </c>
      <c r="F31" s="16">
        <v>16582</v>
      </c>
      <c r="G31" s="16">
        <v>23391</v>
      </c>
      <c r="H31" s="16">
        <v>513</v>
      </c>
      <c r="I31" s="16">
        <v>209</v>
      </c>
      <c r="J31" s="59">
        <v>166.5</v>
      </c>
      <c r="K31" s="16">
        <v>79733</v>
      </c>
      <c r="L31" s="81">
        <v>124998</v>
      </c>
      <c r="M31" s="81">
        <v>116161</v>
      </c>
      <c r="N31" s="81">
        <v>1487665</v>
      </c>
      <c r="O31" s="81">
        <v>915546</v>
      </c>
      <c r="P31" s="16">
        <v>2653</v>
      </c>
      <c r="Q31" s="16">
        <v>57715</v>
      </c>
      <c r="R31" s="16">
        <v>451024</v>
      </c>
      <c r="S31" s="16">
        <v>916656</v>
      </c>
      <c r="T31" s="16">
        <v>485819</v>
      </c>
      <c r="U31" s="16">
        <v>462249</v>
      </c>
      <c r="V31" s="16">
        <v>19657</v>
      </c>
      <c r="W31" s="16">
        <v>184368</v>
      </c>
      <c r="X31" s="16">
        <v>151135</v>
      </c>
      <c r="Y31" s="16">
        <v>188785</v>
      </c>
      <c r="Z31" s="16">
        <v>4451</v>
      </c>
    </row>
    <row r="32" spans="1:26" s="44" customFormat="1" ht="52" x14ac:dyDescent="0.25">
      <c r="A32" s="42" t="s">
        <v>58</v>
      </c>
      <c r="B32" s="42" t="s">
        <v>100</v>
      </c>
      <c r="C32" s="43" t="s">
        <v>101</v>
      </c>
      <c r="D32" s="15"/>
      <c r="E32" s="15">
        <v>13</v>
      </c>
      <c r="F32" s="15">
        <v>4822</v>
      </c>
      <c r="G32" s="15">
        <v>2247</v>
      </c>
      <c r="H32" s="15">
        <v>47</v>
      </c>
      <c r="I32" s="15">
        <v>38</v>
      </c>
      <c r="J32" s="17">
        <v>35.83</v>
      </c>
      <c r="K32" s="15">
        <v>6056</v>
      </c>
      <c r="L32" s="15">
        <v>9191</v>
      </c>
      <c r="M32" s="15">
        <v>7461</v>
      </c>
      <c r="N32" s="15">
        <v>705928</v>
      </c>
      <c r="O32" s="15">
        <v>681134</v>
      </c>
      <c r="P32" s="15">
        <v>572</v>
      </c>
      <c r="Q32" s="15">
        <v>10089</v>
      </c>
      <c r="R32" s="15">
        <v>30633</v>
      </c>
      <c r="S32" s="15">
        <v>118800</v>
      </c>
      <c r="T32" s="15">
        <v>21219</v>
      </c>
      <c r="U32" s="15">
        <v>12701</v>
      </c>
      <c r="V32" s="15">
        <v>16</v>
      </c>
      <c r="W32" s="15">
        <v>0</v>
      </c>
      <c r="X32" s="15">
        <v>0</v>
      </c>
      <c r="Y32" s="15">
        <v>0</v>
      </c>
      <c r="Z32" s="15">
        <v>1538</v>
      </c>
    </row>
    <row r="33" spans="1:26" s="44" customFormat="1" x14ac:dyDescent="0.25">
      <c r="A33" s="42" t="s">
        <v>58</v>
      </c>
      <c r="B33" s="42" t="s">
        <v>102</v>
      </c>
      <c r="C33" s="43" t="s">
        <v>103</v>
      </c>
      <c r="D33" s="45">
        <v>295.79199999999997</v>
      </c>
      <c r="E33" s="45">
        <v>139</v>
      </c>
      <c r="F33" s="45">
        <v>21404</v>
      </c>
      <c r="G33" s="45">
        <v>25638</v>
      </c>
      <c r="H33" s="45">
        <v>560</v>
      </c>
      <c r="I33" s="45">
        <v>247</v>
      </c>
      <c r="J33" s="45">
        <v>202.32999999999998</v>
      </c>
      <c r="K33" s="45">
        <v>85789</v>
      </c>
      <c r="L33" s="45">
        <v>134189</v>
      </c>
      <c r="M33" s="45">
        <v>123622</v>
      </c>
      <c r="N33" s="45">
        <v>2193593</v>
      </c>
      <c r="O33" s="45">
        <v>1596680</v>
      </c>
      <c r="P33" s="45">
        <v>3225</v>
      </c>
      <c r="Q33" s="45">
        <v>67804</v>
      </c>
      <c r="R33" s="45">
        <v>481657</v>
      </c>
      <c r="S33" s="45">
        <v>1035456</v>
      </c>
      <c r="T33" s="45">
        <v>507038</v>
      </c>
      <c r="U33" s="45">
        <v>474950</v>
      </c>
      <c r="V33" s="45">
        <v>19673</v>
      </c>
      <c r="W33" s="45">
        <v>184368</v>
      </c>
      <c r="X33" s="45">
        <v>151135</v>
      </c>
      <c r="Y33" s="45">
        <v>188785</v>
      </c>
      <c r="Z33" s="45">
        <v>5989</v>
      </c>
    </row>
    <row r="34" spans="1:26" s="41" customFormat="1" ht="39" x14ac:dyDescent="0.25">
      <c r="A34" s="42" t="s">
        <v>59</v>
      </c>
      <c r="B34" s="42" t="s">
        <v>99</v>
      </c>
      <c r="C34" s="43" t="s">
        <v>76</v>
      </c>
      <c r="D34" s="15">
        <v>371.27100000000002</v>
      </c>
      <c r="E34" s="16">
        <v>92</v>
      </c>
      <c r="F34" s="16">
        <v>21410</v>
      </c>
      <c r="G34" s="16">
        <v>17741</v>
      </c>
      <c r="H34" s="16">
        <v>420</v>
      </c>
      <c r="I34" s="16">
        <v>207</v>
      </c>
      <c r="J34" s="59">
        <v>179.35</v>
      </c>
      <c r="K34" s="16">
        <v>101069</v>
      </c>
      <c r="L34" s="81">
        <v>57772</v>
      </c>
      <c r="M34" s="81">
        <v>54801</v>
      </c>
      <c r="N34" s="81">
        <v>2104869</v>
      </c>
      <c r="O34" s="81">
        <v>1730017</v>
      </c>
      <c r="P34" s="16">
        <v>3413</v>
      </c>
      <c r="Q34" s="16">
        <v>50859</v>
      </c>
      <c r="R34" s="16">
        <v>719172</v>
      </c>
      <c r="S34" s="16">
        <v>1398262</v>
      </c>
      <c r="T34" s="16">
        <v>828411</v>
      </c>
      <c r="U34" s="16">
        <v>1209485</v>
      </c>
      <c r="V34" s="16">
        <v>14448</v>
      </c>
      <c r="W34" s="16">
        <v>236377</v>
      </c>
      <c r="X34" s="16">
        <v>236441</v>
      </c>
      <c r="Y34" s="16">
        <v>395753</v>
      </c>
      <c r="Z34" s="16">
        <v>6275</v>
      </c>
    </row>
    <row r="35" spans="1:26" s="44" customFormat="1" ht="52" x14ac:dyDescent="0.25">
      <c r="A35" s="42" t="s">
        <v>59</v>
      </c>
      <c r="B35" s="42" t="s">
        <v>100</v>
      </c>
      <c r="C35" s="43" t="s">
        <v>101</v>
      </c>
      <c r="D35" s="15"/>
      <c r="E35" s="15">
        <v>15</v>
      </c>
      <c r="F35" s="15">
        <v>1710</v>
      </c>
      <c r="G35" s="15">
        <v>3360</v>
      </c>
      <c r="H35" s="15">
        <v>27</v>
      </c>
      <c r="I35" s="15">
        <v>20</v>
      </c>
      <c r="J35" s="17">
        <v>11.26</v>
      </c>
      <c r="K35" s="15">
        <v>4539</v>
      </c>
      <c r="L35" s="15">
        <v>5286</v>
      </c>
      <c r="M35" s="15">
        <v>3420</v>
      </c>
      <c r="N35" s="15">
        <v>349679</v>
      </c>
      <c r="O35" s="15">
        <v>316331</v>
      </c>
      <c r="P35" s="15">
        <v>171</v>
      </c>
      <c r="Q35" s="15">
        <v>4098</v>
      </c>
      <c r="R35" s="15">
        <v>15587</v>
      </c>
      <c r="S35" s="15">
        <v>8693</v>
      </c>
      <c r="T35" s="15">
        <v>14055</v>
      </c>
      <c r="U35" s="15">
        <v>13587</v>
      </c>
      <c r="V35" s="15">
        <v>22</v>
      </c>
      <c r="W35" s="15">
        <v>0</v>
      </c>
      <c r="X35" s="15">
        <v>0</v>
      </c>
      <c r="Y35" s="15">
        <v>0</v>
      </c>
      <c r="Z35" s="15">
        <v>207</v>
      </c>
    </row>
    <row r="36" spans="1:26" s="44" customFormat="1" ht="39" x14ac:dyDescent="0.25">
      <c r="A36" s="42" t="s">
        <v>59</v>
      </c>
      <c r="B36" s="42" t="s">
        <v>102</v>
      </c>
      <c r="C36" s="43" t="s">
        <v>103</v>
      </c>
      <c r="D36" s="45">
        <v>371.27100000000002</v>
      </c>
      <c r="E36" s="45">
        <v>107</v>
      </c>
      <c r="F36" s="45">
        <v>23120</v>
      </c>
      <c r="G36" s="45">
        <v>21101</v>
      </c>
      <c r="H36" s="45">
        <v>447</v>
      </c>
      <c r="I36" s="45">
        <v>227</v>
      </c>
      <c r="J36" s="45">
        <v>190.60999999999999</v>
      </c>
      <c r="K36" s="45">
        <v>105608</v>
      </c>
      <c r="L36" s="45">
        <v>63058</v>
      </c>
      <c r="M36" s="45">
        <v>58221</v>
      </c>
      <c r="N36" s="45">
        <v>2454548</v>
      </c>
      <c r="O36" s="45">
        <v>2046348</v>
      </c>
      <c r="P36" s="45">
        <v>3584</v>
      </c>
      <c r="Q36" s="45">
        <v>54957</v>
      </c>
      <c r="R36" s="45">
        <v>734759</v>
      </c>
      <c r="S36" s="45">
        <v>1406955</v>
      </c>
      <c r="T36" s="45">
        <v>842466</v>
      </c>
      <c r="U36" s="45">
        <v>1223072</v>
      </c>
      <c r="V36" s="45">
        <v>14470</v>
      </c>
      <c r="W36" s="45">
        <v>236377</v>
      </c>
      <c r="X36" s="45">
        <v>236441</v>
      </c>
      <c r="Y36" s="45">
        <v>395753</v>
      </c>
      <c r="Z36" s="45">
        <v>6482</v>
      </c>
    </row>
    <row r="37" spans="1:26" s="41" customFormat="1" ht="26" x14ac:dyDescent="0.25">
      <c r="A37" s="42" t="s">
        <v>60</v>
      </c>
      <c r="B37" s="42" t="s">
        <v>99</v>
      </c>
      <c r="C37" s="43" t="s">
        <v>76</v>
      </c>
      <c r="D37" s="15">
        <v>297.45400000000001</v>
      </c>
      <c r="E37" s="16">
        <v>81</v>
      </c>
      <c r="F37" s="16">
        <v>10509</v>
      </c>
      <c r="G37" s="16">
        <v>12385</v>
      </c>
      <c r="H37" s="16">
        <v>251</v>
      </c>
      <c r="I37" s="16">
        <v>155</v>
      </c>
      <c r="J37" s="59">
        <v>115.3</v>
      </c>
      <c r="K37" s="16">
        <v>71719</v>
      </c>
      <c r="L37" s="81">
        <v>39839</v>
      </c>
      <c r="M37" s="81">
        <v>34949</v>
      </c>
      <c r="N37" s="81">
        <v>1545969</v>
      </c>
      <c r="O37" s="81">
        <v>970839</v>
      </c>
      <c r="P37" s="16">
        <v>1918</v>
      </c>
      <c r="Q37" s="16">
        <v>30545</v>
      </c>
      <c r="R37" s="16">
        <v>260284</v>
      </c>
      <c r="S37" s="16">
        <v>189080</v>
      </c>
      <c r="T37" s="16">
        <v>461168</v>
      </c>
      <c r="U37" s="16">
        <v>391768</v>
      </c>
      <c r="V37" s="16">
        <v>10675</v>
      </c>
      <c r="W37" s="16">
        <v>73646</v>
      </c>
      <c r="X37" s="16">
        <v>121835</v>
      </c>
      <c r="Y37" s="16">
        <v>144625</v>
      </c>
      <c r="Z37" s="16">
        <v>1839</v>
      </c>
    </row>
    <row r="38" spans="1:26" s="44" customFormat="1" ht="52" x14ac:dyDescent="0.25">
      <c r="A38" s="42" t="s">
        <v>60</v>
      </c>
      <c r="B38" s="42" t="s">
        <v>100</v>
      </c>
      <c r="C38" s="43" t="s">
        <v>101</v>
      </c>
      <c r="D38" s="15"/>
      <c r="E38" s="15">
        <v>13</v>
      </c>
      <c r="F38" s="15">
        <v>3396</v>
      </c>
      <c r="G38" s="15">
        <v>2228</v>
      </c>
      <c r="H38" s="15">
        <v>21</v>
      </c>
      <c r="I38" s="15">
        <v>18</v>
      </c>
      <c r="J38" s="17">
        <v>12.5</v>
      </c>
      <c r="K38" s="15">
        <v>4217</v>
      </c>
      <c r="L38" s="15">
        <v>4653</v>
      </c>
      <c r="M38" s="15">
        <v>4571</v>
      </c>
      <c r="N38" s="15">
        <v>500411</v>
      </c>
      <c r="O38" s="15">
        <v>451859</v>
      </c>
      <c r="P38" s="15">
        <v>136</v>
      </c>
      <c r="Q38" s="15">
        <v>1831</v>
      </c>
      <c r="R38" s="15">
        <v>6067</v>
      </c>
      <c r="S38" s="15">
        <v>13212</v>
      </c>
      <c r="T38" s="15">
        <v>3832</v>
      </c>
      <c r="U38" s="15">
        <v>6152</v>
      </c>
      <c r="V38" s="15">
        <v>0</v>
      </c>
      <c r="W38" s="15">
        <v>0</v>
      </c>
      <c r="X38" s="15">
        <v>0</v>
      </c>
      <c r="Y38" s="15">
        <v>0</v>
      </c>
      <c r="Z38" s="15">
        <v>10</v>
      </c>
    </row>
    <row r="39" spans="1:26" s="44" customFormat="1" ht="26" x14ac:dyDescent="0.25">
      <c r="A39" s="42" t="s">
        <v>60</v>
      </c>
      <c r="B39" s="42" t="s">
        <v>102</v>
      </c>
      <c r="C39" s="43" t="s">
        <v>103</v>
      </c>
      <c r="D39" s="45">
        <v>297.45400000000001</v>
      </c>
      <c r="E39" s="45">
        <v>94</v>
      </c>
      <c r="F39" s="45">
        <v>13905</v>
      </c>
      <c r="G39" s="45">
        <v>14613</v>
      </c>
      <c r="H39" s="45">
        <v>272</v>
      </c>
      <c r="I39" s="45">
        <v>173</v>
      </c>
      <c r="J39" s="45">
        <v>127.8</v>
      </c>
      <c r="K39" s="45">
        <v>75936</v>
      </c>
      <c r="L39" s="45">
        <v>44492</v>
      </c>
      <c r="M39" s="45">
        <v>39520</v>
      </c>
      <c r="N39" s="45">
        <v>2046380</v>
      </c>
      <c r="O39" s="45">
        <v>1422698</v>
      </c>
      <c r="P39" s="45">
        <v>2054</v>
      </c>
      <c r="Q39" s="45">
        <v>32376</v>
      </c>
      <c r="R39" s="45">
        <v>266351</v>
      </c>
      <c r="S39" s="45">
        <v>202292</v>
      </c>
      <c r="T39" s="45">
        <v>465000</v>
      </c>
      <c r="U39" s="45">
        <v>397920</v>
      </c>
      <c r="V39" s="45">
        <v>10675</v>
      </c>
      <c r="W39" s="45">
        <v>73646</v>
      </c>
      <c r="X39" s="45">
        <v>121835</v>
      </c>
      <c r="Y39" s="45">
        <v>144625</v>
      </c>
      <c r="Z39" s="45">
        <v>1849</v>
      </c>
    </row>
    <row r="40" spans="1:26" s="41" customFormat="1" ht="26" x14ac:dyDescent="0.25">
      <c r="A40" s="42" t="s">
        <v>61</v>
      </c>
      <c r="B40" s="42" t="s">
        <v>99</v>
      </c>
      <c r="C40" s="43" t="s">
        <v>76</v>
      </c>
      <c r="D40" s="15">
        <v>190.93700000000001</v>
      </c>
      <c r="E40" s="16">
        <v>138</v>
      </c>
      <c r="F40" s="16">
        <v>14568</v>
      </c>
      <c r="G40" s="16">
        <v>24452</v>
      </c>
      <c r="H40" s="16">
        <v>338</v>
      </c>
      <c r="I40" s="16">
        <v>132</v>
      </c>
      <c r="J40" s="59">
        <v>90.960000000000008</v>
      </c>
      <c r="K40" s="16">
        <v>65774</v>
      </c>
      <c r="L40" s="81">
        <v>70263</v>
      </c>
      <c r="M40" s="81">
        <v>68991</v>
      </c>
      <c r="N40" s="81">
        <v>1420926</v>
      </c>
      <c r="O40" s="81">
        <v>872242</v>
      </c>
      <c r="P40" s="16">
        <v>820</v>
      </c>
      <c r="Q40" s="16">
        <v>25366</v>
      </c>
      <c r="R40" s="16">
        <v>314974</v>
      </c>
      <c r="S40" s="16">
        <v>673222</v>
      </c>
      <c r="T40" s="16">
        <v>269963</v>
      </c>
      <c r="U40" s="16">
        <v>529058</v>
      </c>
      <c r="V40" s="16">
        <v>8759</v>
      </c>
      <c r="W40" s="16">
        <v>118258</v>
      </c>
      <c r="X40" s="16">
        <v>79706</v>
      </c>
      <c r="Y40" s="16">
        <v>177778</v>
      </c>
      <c r="Z40" s="16">
        <v>2739</v>
      </c>
    </row>
    <row r="41" spans="1:26" s="44" customFormat="1" ht="52" x14ac:dyDescent="0.25">
      <c r="A41" s="42" t="s">
        <v>61</v>
      </c>
      <c r="B41" s="42" t="s">
        <v>100</v>
      </c>
      <c r="C41" s="43" t="s">
        <v>101</v>
      </c>
      <c r="D41" s="15"/>
      <c r="E41" s="15">
        <v>9</v>
      </c>
      <c r="F41" s="15">
        <v>1162</v>
      </c>
      <c r="G41" s="15">
        <v>1518</v>
      </c>
      <c r="H41" s="15">
        <v>7</v>
      </c>
      <c r="I41" s="15">
        <v>7</v>
      </c>
      <c r="J41" s="17">
        <v>5</v>
      </c>
      <c r="K41" s="15">
        <v>12397</v>
      </c>
      <c r="L41" s="15">
        <v>552</v>
      </c>
      <c r="M41" s="15">
        <v>547</v>
      </c>
      <c r="N41" s="15">
        <v>116116</v>
      </c>
      <c r="O41" s="15">
        <v>115796</v>
      </c>
      <c r="P41" s="15">
        <v>133</v>
      </c>
      <c r="Q41" s="15">
        <v>1011</v>
      </c>
      <c r="R41" s="15">
        <v>4762</v>
      </c>
      <c r="S41" s="15">
        <v>4811</v>
      </c>
      <c r="T41" s="15">
        <v>2209</v>
      </c>
      <c r="U41" s="15">
        <v>3611</v>
      </c>
      <c r="V41" s="15">
        <v>0</v>
      </c>
      <c r="W41" s="15">
        <v>0</v>
      </c>
      <c r="X41" s="15">
        <v>0</v>
      </c>
      <c r="Y41" s="15">
        <v>0</v>
      </c>
      <c r="Z41" s="15">
        <v>27</v>
      </c>
    </row>
    <row r="42" spans="1:26" s="44" customFormat="1" ht="26" x14ac:dyDescent="0.25">
      <c r="A42" s="42" t="s">
        <v>61</v>
      </c>
      <c r="B42" s="42" t="s">
        <v>102</v>
      </c>
      <c r="C42" s="43" t="s">
        <v>103</v>
      </c>
      <c r="D42" s="45">
        <v>190.93700000000001</v>
      </c>
      <c r="E42" s="45">
        <v>147</v>
      </c>
      <c r="F42" s="45">
        <v>15730</v>
      </c>
      <c r="G42" s="45">
        <v>25970</v>
      </c>
      <c r="H42" s="45">
        <v>345</v>
      </c>
      <c r="I42" s="45">
        <v>139</v>
      </c>
      <c r="J42" s="45">
        <v>95.960000000000008</v>
      </c>
      <c r="K42" s="45">
        <v>78171</v>
      </c>
      <c r="L42" s="45">
        <v>70815</v>
      </c>
      <c r="M42" s="45">
        <v>69538</v>
      </c>
      <c r="N42" s="45">
        <v>1537042</v>
      </c>
      <c r="O42" s="45">
        <v>988038</v>
      </c>
      <c r="P42" s="45">
        <v>953</v>
      </c>
      <c r="Q42" s="45">
        <v>26377</v>
      </c>
      <c r="R42" s="45">
        <v>319736</v>
      </c>
      <c r="S42" s="45">
        <v>678033</v>
      </c>
      <c r="T42" s="45">
        <v>272172</v>
      </c>
      <c r="U42" s="45">
        <v>532669</v>
      </c>
      <c r="V42" s="45">
        <v>8759</v>
      </c>
      <c r="W42" s="45">
        <v>118258</v>
      </c>
      <c r="X42" s="45">
        <v>79706</v>
      </c>
      <c r="Y42" s="45">
        <v>177778</v>
      </c>
      <c r="Z42" s="45">
        <v>2766</v>
      </c>
    </row>
    <row r="43" spans="1:26" s="41" customFormat="1" ht="26" x14ac:dyDescent="0.25">
      <c r="A43" s="42" t="s">
        <v>62</v>
      </c>
      <c r="B43" s="42" t="s">
        <v>99</v>
      </c>
      <c r="C43" s="43" t="s">
        <v>76</v>
      </c>
      <c r="D43" s="15">
        <v>1251.231</v>
      </c>
      <c r="E43" s="16">
        <v>191</v>
      </c>
      <c r="F43" s="16">
        <v>38846</v>
      </c>
      <c r="G43" s="16">
        <v>37376</v>
      </c>
      <c r="H43" s="16">
        <v>526</v>
      </c>
      <c r="I43" s="16">
        <v>432</v>
      </c>
      <c r="J43" s="59">
        <v>385.87</v>
      </c>
      <c r="K43" s="16">
        <v>265538</v>
      </c>
      <c r="L43" s="81">
        <v>163287</v>
      </c>
      <c r="M43" s="81">
        <v>149241</v>
      </c>
      <c r="N43" s="81">
        <v>4216204</v>
      </c>
      <c r="O43" s="81">
        <v>3361787</v>
      </c>
      <c r="P43" s="16">
        <v>7444</v>
      </c>
      <c r="Q43" s="16">
        <v>141642</v>
      </c>
      <c r="R43" s="16">
        <v>1158770</v>
      </c>
      <c r="S43" s="16">
        <v>2326281</v>
      </c>
      <c r="T43" s="16">
        <v>2455869</v>
      </c>
      <c r="U43" s="16">
        <v>2600500</v>
      </c>
      <c r="V43" s="16">
        <v>49670</v>
      </c>
      <c r="W43" s="16">
        <v>418893</v>
      </c>
      <c r="X43" s="16">
        <v>798380</v>
      </c>
      <c r="Y43" s="16">
        <v>940994</v>
      </c>
      <c r="Z43" s="16">
        <v>6866</v>
      </c>
    </row>
    <row r="44" spans="1:26" s="44" customFormat="1" ht="52" x14ac:dyDescent="0.25">
      <c r="A44" s="42" t="s">
        <v>62</v>
      </c>
      <c r="B44" s="42" t="s">
        <v>100</v>
      </c>
      <c r="C44" s="43" t="s">
        <v>101</v>
      </c>
      <c r="D44" s="15"/>
      <c r="E44" s="15">
        <v>22</v>
      </c>
      <c r="F44" s="15">
        <v>5836</v>
      </c>
      <c r="G44" s="15">
        <v>4435</v>
      </c>
      <c r="H44" s="15">
        <v>61</v>
      </c>
      <c r="I44" s="15">
        <v>53</v>
      </c>
      <c r="J44" s="17">
        <v>46.25</v>
      </c>
      <c r="K44" s="15">
        <v>16618</v>
      </c>
      <c r="L44" s="15">
        <v>45622</v>
      </c>
      <c r="M44" s="15">
        <v>10647</v>
      </c>
      <c r="N44" s="15">
        <v>1290153</v>
      </c>
      <c r="O44" s="15">
        <v>1073306</v>
      </c>
      <c r="P44" s="15">
        <v>687</v>
      </c>
      <c r="Q44" s="15">
        <v>24122</v>
      </c>
      <c r="R44" s="15">
        <v>87111</v>
      </c>
      <c r="S44" s="15">
        <v>318403</v>
      </c>
      <c r="T44" s="15">
        <v>59548</v>
      </c>
      <c r="U44" s="15">
        <v>99913</v>
      </c>
      <c r="V44" s="15">
        <v>4</v>
      </c>
      <c r="W44" s="15">
        <v>0</v>
      </c>
      <c r="X44" s="15">
        <v>0</v>
      </c>
      <c r="Y44" s="15">
        <v>0</v>
      </c>
      <c r="Z44" s="15">
        <v>230</v>
      </c>
    </row>
    <row r="45" spans="1:26" s="44" customFormat="1" x14ac:dyDescent="0.25">
      <c r="A45" s="42" t="s">
        <v>62</v>
      </c>
      <c r="B45" s="42" t="s">
        <v>102</v>
      </c>
      <c r="C45" s="43" t="s">
        <v>103</v>
      </c>
      <c r="D45" s="45">
        <v>1251.231</v>
      </c>
      <c r="E45" s="45">
        <v>213</v>
      </c>
      <c r="F45" s="45">
        <v>44682</v>
      </c>
      <c r="G45" s="45">
        <v>41811</v>
      </c>
      <c r="H45" s="45">
        <v>587</v>
      </c>
      <c r="I45" s="45">
        <v>485</v>
      </c>
      <c r="J45" s="45">
        <v>432.12</v>
      </c>
      <c r="K45" s="45">
        <v>282156</v>
      </c>
      <c r="L45" s="45">
        <v>208909</v>
      </c>
      <c r="M45" s="45">
        <v>159888</v>
      </c>
      <c r="N45" s="45">
        <v>5506357</v>
      </c>
      <c r="O45" s="45">
        <v>4435093</v>
      </c>
      <c r="P45" s="45">
        <v>8131</v>
      </c>
      <c r="Q45" s="45">
        <v>165764</v>
      </c>
      <c r="R45" s="45">
        <v>1245881</v>
      </c>
      <c r="S45" s="45">
        <v>2644684</v>
      </c>
      <c r="T45" s="45">
        <v>2515417</v>
      </c>
      <c r="U45" s="45">
        <v>2700413</v>
      </c>
      <c r="V45" s="45">
        <v>49674</v>
      </c>
      <c r="W45" s="45">
        <v>418893</v>
      </c>
      <c r="X45" s="45">
        <v>798380</v>
      </c>
      <c r="Y45" s="45">
        <v>940994</v>
      </c>
      <c r="Z45" s="45">
        <v>7096</v>
      </c>
    </row>
    <row r="46" spans="1:26" s="41" customFormat="1" ht="26" x14ac:dyDescent="0.25">
      <c r="A46" s="42" t="s">
        <v>63</v>
      </c>
      <c r="B46" s="42" t="s">
        <v>99</v>
      </c>
      <c r="C46" s="43" t="s">
        <v>76</v>
      </c>
      <c r="D46" s="15">
        <v>303.80200000000002</v>
      </c>
      <c r="E46" s="16">
        <v>255</v>
      </c>
      <c r="F46" s="16">
        <v>23175</v>
      </c>
      <c r="G46" s="16">
        <v>36538</v>
      </c>
      <c r="H46" s="16">
        <v>838</v>
      </c>
      <c r="I46" s="16">
        <v>328</v>
      </c>
      <c r="J46" s="59">
        <v>181.07</v>
      </c>
      <c r="K46" s="16">
        <v>156336</v>
      </c>
      <c r="L46" s="81">
        <v>71867</v>
      </c>
      <c r="M46" s="81">
        <v>67717</v>
      </c>
      <c r="N46" s="81">
        <v>2156471</v>
      </c>
      <c r="O46" s="81">
        <v>1202621</v>
      </c>
      <c r="P46" s="16">
        <v>1843</v>
      </c>
      <c r="Q46" s="16">
        <v>45409</v>
      </c>
      <c r="R46" s="16">
        <v>488949</v>
      </c>
      <c r="S46" s="16">
        <v>1119154</v>
      </c>
      <c r="T46" s="16">
        <v>591998</v>
      </c>
      <c r="U46" s="16">
        <v>363075</v>
      </c>
      <c r="V46" s="16">
        <v>12942</v>
      </c>
      <c r="W46" s="16">
        <v>194351</v>
      </c>
      <c r="X46" s="16">
        <v>168184</v>
      </c>
      <c r="Y46" s="16">
        <v>127234</v>
      </c>
      <c r="Z46" s="16">
        <v>3460</v>
      </c>
    </row>
    <row r="47" spans="1:26" s="44" customFormat="1" ht="52" x14ac:dyDescent="0.25">
      <c r="A47" s="42" t="s">
        <v>63</v>
      </c>
      <c r="B47" s="42" t="s">
        <v>100</v>
      </c>
      <c r="C47" s="43" t="s">
        <v>101</v>
      </c>
      <c r="D47" s="15"/>
      <c r="E47" s="15">
        <v>13</v>
      </c>
      <c r="F47" s="15">
        <v>3689</v>
      </c>
      <c r="G47" s="15">
        <v>2051</v>
      </c>
      <c r="H47" s="15">
        <v>79</v>
      </c>
      <c r="I47" s="15">
        <v>27</v>
      </c>
      <c r="J47" s="17">
        <v>23.55</v>
      </c>
      <c r="K47" s="15">
        <v>7701</v>
      </c>
      <c r="L47" s="15">
        <v>4996</v>
      </c>
      <c r="M47" s="15">
        <v>4090</v>
      </c>
      <c r="N47" s="15">
        <v>394345</v>
      </c>
      <c r="O47" s="15">
        <v>332825</v>
      </c>
      <c r="P47" s="15">
        <v>231</v>
      </c>
      <c r="Q47" s="15">
        <v>6524</v>
      </c>
      <c r="R47" s="15">
        <v>39622</v>
      </c>
      <c r="S47" s="15">
        <v>1475934</v>
      </c>
      <c r="T47" s="15">
        <v>28255</v>
      </c>
      <c r="U47" s="15">
        <v>40058</v>
      </c>
      <c r="V47" s="15">
        <v>91</v>
      </c>
      <c r="W47" s="15">
        <v>140</v>
      </c>
      <c r="X47" s="15">
        <v>188</v>
      </c>
      <c r="Y47" s="15">
        <v>124</v>
      </c>
      <c r="Z47" s="15">
        <v>167</v>
      </c>
    </row>
    <row r="48" spans="1:26" s="44" customFormat="1" ht="26" x14ac:dyDescent="0.25">
      <c r="A48" s="42" t="s">
        <v>63</v>
      </c>
      <c r="B48" s="42" t="s">
        <v>102</v>
      </c>
      <c r="C48" s="43" t="s">
        <v>103</v>
      </c>
      <c r="D48" s="45">
        <v>303.80200000000002</v>
      </c>
      <c r="E48" s="45">
        <v>268</v>
      </c>
      <c r="F48" s="45">
        <v>26864</v>
      </c>
      <c r="G48" s="45">
        <v>38589</v>
      </c>
      <c r="H48" s="45">
        <v>917</v>
      </c>
      <c r="I48" s="45">
        <v>355</v>
      </c>
      <c r="J48" s="45">
        <v>204.62</v>
      </c>
      <c r="K48" s="45">
        <v>164037</v>
      </c>
      <c r="L48" s="45">
        <v>76863</v>
      </c>
      <c r="M48" s="45">
        <v>71807</v>
      </c>
      <c r="N48" s="45">
        <v>2550816</v>
      </c>
      <c r="O48" s="45">
        <v>1535446</v>
      </c>
      <c r="P48" s="45">
        <v>2074</v>
      </c>
      <c r="Q48" s="45">
        <v>51933</v>
      </c>
      <c r="R48" s="45">
        <v>528571</v>
      </c>
      <c r="S48" s="45">
        <v>2595088</v>
      </c>
      <c r="T48" s="45">
        <v>620253</v>
      </c>
      <c r="U48" s="45">
        <v>403133</v>
      </c>
      <c r="V48" s="45">
        <v>13033</v>
      </c>
      <c r="W48" s="45">
        <v>194491</v>
      </c>
      <c r="X48" s="45">
        <v>168372</v>
      </c>
      <c r="Y48" s="45">
        <v>127358</v>
      </c>
      <c r="Z48" s="45">
        <v>3627</v>
      </c>
    </row>
    <row r="49" spans="1:26" s="41" customFormat="1" ht="26" x14ac:dyDescent="0.25">
      <c r="A49" s="42" t="s">
        <v>64</v>
      </c>
      <c r="B49" s="42" t="s">
        <v>99</v>
      </c>
      <c r="C49" s="43" t="s">
        <v>76</v>
      </c>
      <c r="D49" s="15">
        <v>558.36099999999999</v>
      </c>
      <c r="E49" s="16">
        <v>239</v>
      </c>
      <c r="F49" s="16">
        <v>27981</v>
      </c>
      <c r="G49" s="16">
        <v>42313</v>
      </c>
      <c r="H49" s="16">
        <v>604</v>
      </c>
      <c r="I49" s="16">
        <v>298</v>
      </c>
      <c r="J49" s="59">
        <v>237.65</v>
      </c>
      <c r="K49" s="16">
        <v>139902</v>
      </c>
      <c r="L49" s="81">
        <v>98107</v>
      </c>
      <c r="M49" s="81">
        <v>95110</v>
      </c>
      <c r="N49" s="81">
        <v>3025958</v>
      </c>
      <c r="O49" s="81">
        <v>2088330</v>
      </c>
      <c r="P49" s="16">
        <v>4228</v>
      </c>
      <c r="Q49" s="16">
        <v>67229</v>
      </c>
      <c r="R49" s="16">
        <v>722145</v>
      </c>
      <c r="S49" s="16">
        <v>365218</v>
      </c>
      <c r="T49" s="16">
        <v>823884</v>
      </c>
      <c r="U49" s="16">
        <v>706483</v>
      </c>
      <c r="V49" s="16">
        <v>23627</v>
      </c>
      <c r="W49" s="16">
        <v>269518</v>
      </c>
      <c r="X49" s="16">
        <v>271240</v>
      </c>
      <c r="Y49" s="16">
        <v>268004</v>
      </c>
      <c r="Z49" s="16">
        <v>5412</v>
      </c>
    </row>
    <row r="50" spans="1:26" s="44" customFormat="1" ht="52" x14ac:dyDescent="0.25">
      <c r="A50" s="42" t="s">
        <v>64</v>
      </c>
      <c r="B50" s="42" t="s">
        <v>100</v>
      </c>
      <c r="C50" s="43" t="s">
        <v>101</v>
      </c>
      <c r="D50" s="15"/>
      <c r="E50" s="15">
        <v>9</v>
      </c>
      <c r="F50" s="15">
        <v>3597</v>
      </c>
      <c r="G50" s="15">
        <v>1971</v>
      </c>
      <c r="H50" s="15">
        <v>53</v>
      </c>
      <c r="I50" s="15">
        <v>30</v>
      </c>
      <c r="J50" s="17">
        <v>29.5</v>
      </c>
      <c r="K50" s="15">
        <v>17104</v>
      </c>
      <c r="L50" s="15">
        <v>17599</v>
      </c>
      <c r="M50" s="15">
        <v>3512</v>
      </c>
      <c r="N50" s="15">
        <v>479262</v>
      </c>
      <c r="O50" s="15">
        <v>476658</v>
      </c>
      <c r="P50" s="15">
        <v>392</v>
      </c>
      <c r="Q50" s="15">
        <v>15525</v>
      </c>
      <c r="R50" s="15">
        <v>38972</v>
      </c>
      <c r="S50" s="15">
        <v>465882</v>
      </c>
      <c r="T50" s="15">
        <v>40099</v>
      </c>
      <c r="U50" s="15">
        <v>39946</v>
      </c>
      <c r="V50" s="15">
        <v>13</v>
      </c>
      <c r="W50" s="15">
        <v>2865</v>
      </c>
      <c r="X50" s="15">
        <v>9576</v>
      </c>
      <c r="Y50" s="15">
        <v>482</v>
      </c>
      <c r="Z50" s="15">
        <v>148</v>
      </c>
    </row>
    <row r="51" spans="1:26" s="44" customFormat="1" ht="26" x14ac:dyDescent="0.25">
      <c r="A51" s="42" t="s">
        <v>64</v>
      </c>
      <c r="B51" s="42" t="s">
        <v>102</v>
      </c>
      <c r="C51" s="43" t="s">
        <v>103</v>
      </c>
      <c r="D51" s="45">
        <v>558.36099999999999</v>
      </c>
      <c r="E51" s="45">
        <v>248</v>
      </c>
      <c r="F51" s="45">
        <v>31578</v>
      </c>
      <c r="G51" s="45">
        <v>44284</v>
      </c>
      <c r="H51" s="45">
        <v>657</v>
      </c>
      <c r="I51" s="45">
        <v>328</v>
      </c>
      <c r="J51" s="45">
        <v>267.14999999999998</v>
      </c>
      <c r="K51" s="45">
        <v>157006</v>
      </c>
      <c r="L51" s="45">
        <v>115706</v>
      </c>
      <c r="M51" s="45">
        <v>98622</v>
      </c>
      <c r="N51" s="45">
        <v>3505220</v>
      </c>
      <c r="O51" s="45">
        <v>2564988</v>
      </c>
      <c r="P51" s="45">
        <v>4620</v>
      </c>
      <c r="Q51" s="45">
        <v>82754</v>
      </c>
      <c r="R51" s="45">
        <v>761117</v>
      </c>
      <c r="S51" s="45">
        <v>831100</v>
      </c>
      <c r="T51" s="45">
        <v>863983</v>
      </c>
      <c r="U51" s="45">
        <v>746429</v>
      </c>
      <c r="V51" s="45">
        <v>23640</v>
      </c>
      <c r="W51" s="45">
        <v>272383</v>
      </c>
      <c r="X51" s="45">
        <v>280816</v>
      </c>
      <c r="Y51" s="45">
        <v>268486</v>
      </c>
      <c r="Z51" s="45">
        <v>5560</v>
      </c>
    </row>
    <row r="52" spans="1:26" s="41" customFormat="1" ht="26" x14ac:dyDescent="0.25">
      <c r="A52" s="42" t="s">
        <v>65</v>
      </c>
      <c r="B52" s="42" t="s">
        <v>99</v>
      </c>
      <c r="C52" s="43" t="s">
        <v>76</v>
      </c>
      <c r="D52" s="15">
        <v>219.31700000000001</v>
      </c>
      <c r="E52" s="16">
        <v>113</v>
      </c>
      <c r="F52" s="16">
        <v>23834</v>
      </c>
      <c r="G52" s="16">
        <v>21900</v>
      </c>
      <c r="H52" s="16">
        <v>396</v>
      </c>
      <c r="I52" s="16">
        <v>187</v>
      </c>
      <c r="J52" s="59">
        <v>144.47</v>
      </c>
      <c r="K52" s="16">
        <v>68374</v>
      </c>
      <c r="L52" s="81">
        <v>41409</v>
      </c>
      <c r="M52" s="81">
        <v>39177</v>
      </c>
      <c r="N52" s="81">
        <v>1322611</v>
      </c>
      <c r="O52" s="81">
        <v>864579</v>
      </c>
      <c r="P52" s="16">
        <v>2179</v>
      </c>
      <c r="Q52" s="16">
        <v>22529</v>
      </c>
      <c r="R52" s="16">
        <v>343866</v>
      </c>
      <c r="S52" s="16">
        <v>381205</v>
      </c>
      <c r="T52" s="16">
        <v>466838</v>
      </c>
      <c r="U52" s="16">
        <v>215198</v>
      </c>
      <c r="V52" s="16">
        <v>7824</v>
      </c>
      <c r="W52" s="16">
        <v>113777</v>
      </c>
      <c r="X52" s="16">
        <v>90529</v>
      </c>
      <c r="Y52" s="16">
        <v>77441</v>
      </c>
      <c r="Z52" s="16">
        <v>3849</v>
      </c>
    </row>
    <row r="53" spans="1:26" s="44" customFormat="1" ht="52" x14ac:dyDescent="0.25">
      <c r="A53" s="42" t="s">
        <v>65</v>
      </c>
      <c r="B53" s="42" t="s">
        <v>100</v>
      </c>
      <c r="C53" s="43" t="s">
        <v>101</v>
      </c>
      <c r="D53" s="15"/>
      <c r="E53" s="15">
        <v>4</v>
      </c>
      <c r="F53" s="15">
        <v>780</v>
      </c>
      <c r="G53" s="15">
        <v>978</v>
      </c>
      <c r="H53" s="15">
        <v>12</v>
      </c>
      <c r="I53" s="15">
        <v>6</v>
      </c>
      <c r="J53" s="17">
        <v>5.5</v>
      </c>
      <c r="K53" s="15">
        <v>5510</v>
      </c>
      <c r="L53" s="15">
        <v>1870</v>
      </c>
      <c r="M53" s="15">
        <v>1560</v>
      </c>
      <c r="N53" s="15">
        <v>159676</v>
      </c>
      <c r="O53" s="15">
        <v>146300</v>
      </c>
      <c r="P53" s="15">
        <v>125</v>
      </c>
      <c r="Q53" s="15">
        <v>1220</v>
      </c>
      <c r="R53" s="15">
        <v>20158</v>
      </c>
      <c r="S53" s="15">
        <v>26643</v>
      </c>
      <c r="T53" s="15">
        <v>13922</v>
      </c>
      <c r="U53" s="15">
        <v>6346</v>
      </c>
      <c r="V53" s="15">
        <v>2</v>
      </c>
      <c r="W53" s="15">
        <v>0</v>
      </c>
      <c r="X53" s="15">
        <v>0</v>
      </c>
      <c r="Y53" s="15">
        <v>0</v>
      </c>
      <c r="Z53" s="15">
        <v>23</v>
      </c>
    </row>
    <row r="54" spans="1:26" s="44" customFormat="1" x14ac:dyDescent="0.25">
      <c r="A54" s="42" t="s">
        <v>65</v>
      </c>
      <c r="B54" s="42" t="s">
        <v>102</v>
      </c>
      <c r="C54" s="43" t="s">
        <v>103</v>
      </c>
      <c r="D54" s="45">
        <v>219.31700000000001</v>
      </c>
      <c r="E54" s="45">
        <v>117</v>
      </c>
      <c r="F54" s="45">
        <v>24614</v>
      </c>
      <c r="G54" s="45">
        <v>22878</v>
      </c>
      <c r="H54" s="45">
        <v>408</v>
      </c>
      <c r="I54" s="45">
        <v>193</v>
      </c>
      <c r="J54" s="45">
        <v>149.97</v>
      </c>
      <c r="K54" s="45">
        <v>73884</v>
      </c>
      <c r="L54" s="45">
        <v>43279</v>
      </c>
      <c r="M54" s="45">
        <v>40737</v>
      </c>
      <c r="N54" s="45">
        <v>1482287</v>
      </c>
      <c r="O54" s="45">
        <v>1010879</v>
      </c>
      <c r="P54" s="45">
        <v>2304</v>
      </c>
      <c r="Q54" s="45">
        <v>23749</v>
      </c>
      <c r="R54" s="45">
        <v>364024</v>
      </c>
      <c r="S54" s="45">
        <v>407848</v>
      </c>
      <c r="T54" s="45">
        <v>480760</v>
      </c>
      <c r="U54" s="45">
        <v>221544</v>
      </c>
      <c r="V54" s="45">
        <v>7826</v>
      </c>
      <c r="W54" s="45">
        <v>113777</v>
      </c>
      <c r="X54" s="45">
        <v>90529</v>
      </c>
      <c r="Y54" s="45">
        <v>77441</v>
      </c>
      <c r="Z54" s="45">
        <v>3872</v>
      </c>
    </row>
    <row r="55" spans="1:26" s="41" customFormat="1" ht="26" x14ac:dyDescent="0.25">
      <c r="A55" s="42" t="s">
        <v>66</v>
      </c>
      <c r="B55" s="42" t="s">
        <v>99</v>
      </c>
      <c r="C55" s="43" t="s">
        <v>76</v>
      </c>
      <c r="D55" s="15">
        <v>253.30500000000001</v>
      </c>
      <c r="E55" s="16">
        <v>235</v>
      </c>
      <c r="F55" s="16">
        <v>22006</v>
      </c>
      <c r="G55" s="16">
        <v>27919</v>
      </c>
      <c r="H55" s="16">
        <v>627</v>
      </c>
      <c r="I55" s="16">
        <v>276</v>
      </c>
      <c r="J55" s="59">
        <v>125.88</v>
      </c>
      <c r="K55" s="16">
        <v>103172</v>
      </c>
      <c r="L55" s="81">
        <v>131911</v>
      </c>
      <c r="M55" s="81">
        <v>110843</v>
      </c>
      <c r="N55" s="81">
        <v>1704546</v>
      </c>
      <c r="O55" s="81">
        <v>999672</v>
      </c>
      <c r="P55" s="16">
        <v>3267</v>
      </c>
      <c r="Q55" s="16">
        <v>40286</v>
      </c>
      <c r="R55" s="16">
        <v>689568</v>
      </c>
      <c r="S55" s="16">
        <v>1221821</v>
      </c>
      <c r="T55" s="16">
        <v>910251</v>
      </c>
      <c r="U55" s="16">
        <v>1624324</v>
      </c>
      <c r="V55" s="16">
        <v>13735</v>
      </c>
      <c r="W55" s="16">
        <v>168739</v>
      </c>
      <c r="X55" s="16">
        <v>212589</v>
      </c>
      <c r="Y55" s="16">
        <v>434626</v>
      </c>
      <c r="Z55" s="16">
        <v>5545</v>
      </c>
    </row>
    <row r="56" spans="1:26" s="44" customFormat="1" ht="52" x14ac:dyDescent="0.25">
      <c r="A56" s="42" t="s">
        <v>66</v>
      </c>
      <c r="B56" s="42" t="s">
        <v>100</v>
      </c>
      <c r="C56" s="43" t="s">
        <v>101</v>
      </c>
      <c r="D56" s="15"/>
      <c r="E56" s="15">
        <v>8</v>
      </c>
      <c r="F56" s="15">
        <v>1929</v>
      </c>
      <c r="G56" s="15">
        <v>1716</v>
      </c>
      <c r="H56" s="15">
        <v>15</v>
      </c>
      <c r="I56" s="15">
        <v>13</v>
      </c>
      <c r="J56" s="17">
        <v>11.82</v>
      </c>
      <c r="K56" s="15">
        <v>8121</v>
      </c>
      <c r="L56" s="15">
        <v>3668</v>
      </c>
      <c r="M56" s="15">
        <v>3619</v>
      </c>
      <c r="N56" s="15">
        <v>187752</v>
      </c>
      <c r="O56" s="15">
        <v>285346</v>
      </c>
      <c r="P56" s="15">
        <v>403</v>
      </c>
      <c r="Q56" s="15">
        <v>3377</v>
      </c>
      <c r="R56" s="15">
        <v>17825</v>
      </c>
      <c r="S56" s="15">
        <v>12399</v>
      </c>
      <c r="T56" s="15">
        <v>35801</v>
      </c>
      <c r="U56" s="15">
        <v>17994</v>
      </c>
      <c r="V56" s="15">
        <v>1</v>
      </c>
      <c r="W56" s="15">
        <v>49</v>
      </c>
      <c r="X56" s="15">
        <v>16</v>
      </c>
      <c r="Y56" s="15">
        <v>105</v>
      </c>
      <c r="Z56" s="15">
        <v>82</v>
      </c>
    </row>
    <row r="57" spans="1:26" s="44" customFormat="1" x14ac:dyDescent="0.25">
      <c r="A57" s="42" t="s">
        <v>66</v>
      </c>
      <c r="B57" s="42" t="s">
        <v>102</v>
      </c>
      <c r="C57" s="43" t="s">
        <v>103</v>
      </c>
      <c r="D57" s="45">
        <v>253.30500000000001</v>
      </c>
      <c r="E57" s="45">
        <v>243</v>
      </c>
      <c r="F57" s="45">
        <v>23935</v>
      </c>
      <c r="G57" s="45">
        <v>29635</v>
      </c>
      <c r="H57" s="45">
        <v>642</v>
      </c>
      <c r="I57" s="45">
        <v>289</v>
      </c>
      <c r="J57" s="45">
        <v>137.69999999999999</v>
      </c>
      <c r="K57" s="45">
        <v>111293</v>
      </c>
      <c r="L57" s="45">
        <v>135579</v>
      </c>
      <c r="M57" s="45">
        <v>114462</v>
      </c>
      <c r="N57" s="45">
        <v>1892298</v>
      </c>
      <c r="O57" s="45">
        <v>1285018</v>
      </c>
      <c r="P57" s="45">
        <v>3670</v>
      </c>
      <c r="Q57" s="45">
        <v>43663</v>
      </c>
      <c r="R57" s="45">
        <v>707393</v>
      </c>
      <c r="S57" s="45">
        <v>1234220</v>
      </c>
      <c r="T57" s="45">
        <v>946052</v>
      </c>
      <c r="U57" s="45">
        <v>1642318</v>
      </c>
      <c r="V57" s="45">
        <v>13736</v>
      </c>
      <c r="W57" s="45">
        <v>168788</v>
      </c>
      <c r="X57" s="45">
        <v>212605</v>
      </c>
      <c r="Y57" s="45">
        <v>434731</v>
      </c>
      <c r="Z57" s="45">
        <v>5627</v>
      </c>
    </row>
    <row r="58" spans="1:26" s="41" customFormat="1" ht="26" x14ac:dyDescent="0.25">
      <c r="A58" s="42" t="s">
        <v>67</v>
      </c>
      <c r="B58" s="42" t="s">
        <v>99</v>
      </c>
      <c r="C58" s="43" t="s">
        <v>76</v>
      </c>
      <c r="D58" s="15">
        <v>341.42500000000001</v>
      </c>
      <c r="E58" s="16">
        <v>227</v>
      </c>
      <c r="F58" s="16">
        <v>23975</v>
      </c>
      <c r="G58" s="16">
        <v>31643</v>
      </c>
      <c r="H58" s="16">
        <v>568</v>
      </c>
      <c r="I58" s="16">
        <v>324</v>
      </c>
      <c r="J58" s="59">
        <v>171.56</v>
      </c>
      <c r="K58" s="16">
        <v>135149</v>
      </c>
      <c r="L58" s="81">
        <v>54704</v>
      </c>
      <c r="M58" s="81">
        <v>50265</v>
      </c>
      <c r="N58" s="81">
        <v>2107389</v>
      </c>
      <c r="O58" s="81">
        <v>1298405</v>
      </c>
      <c r="P58" s="16">
        <v>2183</v>
      </c>
      <c r="Q58" s="16">
        <v>64343</v>
      </c>
      <c r="R58" s="16">
        <v>647521</v>
      </c>
      <c r="S58" s="16">
        <v>1135017</v>
      </c>
      <c r="T58" s="16">
        <v>736458</v>
      </c>
      <c r="U58" s="16">
        <v>739061</v>
      </c>
      <c r="V58" s="16">
        <v>16468</v>
      </c>
      <c r="W58" s="16">
        <v>155065</v>
      </c>
      <c r="X58" s="16">
        <v>208671</v>
      </c>
      <c r="Y58" s="16">
        <v>267989</v>
      </c>
      <c r="Z58" s="16">
        <v>4892</v>
      </c>
    </row>
    <row r="59" spans="1:26" s="44" customFormat="1" ht="52" x14ac:dyDescent="0.25">
      <c r="A59" s="42" t="s">
        <v>67</v>
      </c>
      <c r="B59" s="42" t="s">
        <v>100</v>
      </c>
      <c r="C59" s="43" t="s">
        <v>101</v>
      </c>
      <c r="D59" s="15"/>
      <c r="E59" s="15">
        <v>18</v>
      </c>
      <c r="F59" s="15">
        <v>7437</v>
      </c>
      <c r="G59" s="15">
        <v>3725</v>
      </c>
      <c r="H59" s="15">
        <v>159</v>
      </c>
      <c r="I59" s="15">
        <v>39</v>
      </c>
      <c r="J59" s="17">
        <v>34.6</v>
      </c>
      <c r="K59" s="15">
        <v>10800</v>
      </c>
      <c r="L59" s="15">
        <v>7222</v>
      </c>
      <c r="M59" s="15">
        <v>6214</v>
      </c>
      <c r="N59" s="15">
        <v>837578</v>
      </c>
      <c r="O59" s="15">
        <v>815180</v>
      </c>
      <c r="P59" s="15">
        <v>590</v>
      </c>
      <c r="Q59" s="15">
        <v>16841</v>
      </c>
      <c r="R59" s="15">
        <v>31343</v>
      </c>
      <c r="S59" s="15">
        <v>314556</v>
      </c>
      <c r="T59" s="15">
        <v>48621</v>
      </c>
      <c r="U59" s="15">
        <v>29481</v>
      </c>
      <c r="V59" s="15">
        <v>18</v>
      </c>
      <c r="W59" s="15">
        <v>0</v>
      </c>
      <c r="X59" s="15">
        <v>0</v>
      </c>
      <c r="Y59" s="15">
        <v>0</v>
      </c>
      <c r="Z59" s="15">
        <v>248</v>
      </c>
    </row>
    <row r="60" spans="1:26" s="44" customFormat="1" ht="26" x14ac:dyDescent="0.25">
      <c r="A60" s="42" t="s">
        <v>67</v>
      </c>
      <c r="B60" s="42" t="s">
        <v>102</v>
      </c>
      <c r="C60" s="43" t="s">
        <v>103</v>
      </c>
      <c r="D60" s="45">
        <v>341.42500000000001</v>
      </c>
      <c r="E60" s="45">
        <v>245</v>
      </c>
      <c r="F60" s="45">
        <v>31412</v>
      </c>
      <c r="G60" s="45">
        <v>35368</v>
      </c>
      <c r="H60" s="45">
        <v>727</v>
      </c>
      <c r="I60" s="45">
        <v>363</v>
      </c>
      <c r="J60" s="45">
        <v>206.16</v>
      </c>
      <c r="K60" s="45">
        <v>145949</v>
      </c>
      <c r="L60" s="45">
        <v>61926</v>
      </c>
      <c r="M60" s="45">
        <v>56479</v>
      </c>
      <c r="N60" s="45">
        <v>2944967</v>
      </c>
      <c r="O60" s="45">
        <v>2113585</v>
      </c>
      <c r="P60" s="45">
        <v>2773</v>
      </c>
      <c r="Q60" s="45">
        <v>81184</v>
      </c>
      <c r="R60" s="45">
        <v>678864</v>
      </c>
      <c r="S60" s="45">
        <v>1449573</v>
      </c>
      <c r="T60" s="45">
        <v>785079</v>
      </c>
      <c r="U60" s="45">
        <v>768542</v>
      </c>
      <c r="V60" s="45">
        <v>16486</v>
      </c>
      <c r="W60" s="45">
        <v>155065</v>
      </c>
      <c r="X60" s="45">
        <v>208671</v>
      </c>
      <c r="Y60" s="45">
        <v>267989</v>
      </c>
      <c r="Z60" s="45">
        <v>5140</v>
      </c>
    </row>
    <row r="61" spans="1:26" s="41" customFormat="1" ht="26" x14ac:dyDescent="0.25">
      <c r="A61" s="42" t="s">
        <v>68</v>
      </c>
      <c r="B61" s="42" t="s">
        <v>99</v>
      </c>
      <c r="C61" s="43" t="s">
        <v>76</v>
      </c>
      <c r="D61" s="15">
        <v>270.63400000000001</v>
      </c>
      <c r="E61" s="16">
        <v>272</v>
      </c>
      <c r="F61" s="16">
        <v>24101</v>
      </c>
      <c r="G61" s="16">
        <v>36463</v>
      </c>
      <c r="H61" s="16">
        <v>760</v>
      </c>
      <c r="I61" s="16">
        <v>346</v>
      </c>
      <c r="J61" s="59">
        <v>164.72</v>
      </c>
      <c r="K61" s="16">
        <v>109528</v>
      </c>
      <c r="L61" s="81">
        <v>90260</v>
      </c>
      <c r="M61" s="81">
        <v>83646</v>
      </c>
      <c r="N61" s="81">
        <v>2071782</v>
      </c>
      <c r="O61" s="81">
        <v>1215459</v>
      </c>
      <c r="P61" s="16">
        <v>1628</v>
      </c>
      <c r="Q61" s="16">
        <v>45913</v>
      </c>
      <c r="R61" s="16">
        <v>580961</v>
      </c>
      <c r="S61" s="16">
        <v>1199526</v>
      </c>
      <c r="T61" s="16">
        <v>682932</v>
      </c>
      <c r="U61" s="16">
        <v>550724</v>
      </c>
      <c r="V61" s="16">
        <v>14980</v>
      </c>
      <c r="W61" s="16">
        <v>227774</v>
      </c>
      <c r="X61" s="16">
        <v>227296</v>
      </c>
      <c r="Y61" s="16">
        <v>197724</v>
      </c>
      <c r="Z61" s="16">
        <v>4127</v>
      </c>
    </row>
    <row r="62" spans="1:26" s="44" customFormat="1" ht="52" x14ac:dyDescent="0.25">
      <c r="A62" s="42" t="s">
        <v>68</v>
      </c>
      <c r="B62" s="42" t="s">
        <v>100</v>
      </c>
      <c r="C62" s="43" t="s">
        <v>101</v>
      </c>
      <c r="D62" s="15"/>
      <c r="E62" s="15">
        <v>16</v>
      </c>
      <c r="F62" s="15">
        <v>3219</v>
      </c>
      <c r="G62" s="15">
        <v>2974</v>
      </c>
      <c r="H62" s="15">
        <v>82</v>
      </c>
      <c r="I62" s="15">
        <v>24</v>
      </c>
      <c r="J62" s="17">
        <v>22.75</v>
      </c>
      <c r="K62" s="15">
        <v>8644</v>
      </c>
      <c r="L62" s="15">
        <v>3060</v>
      </c>
      <c r="M62" s="15">
        <v>2912</v>
      </c>
      <c r="N62" s="15">
        <v>416809</v>
      </c>
      <c r="O62" s="15">
        <v>412210</v>
      </c>
      <c r="P62" s="15">
        <v>194</v>
      </c>
      <c r="Q62" s="15">
        <v>7116</v>
      </c>
      <c r="R62" s="15">
        <v>41049</v>
      </c>
      <c r="S62" s="15">
        <v>295603</v>
      </c>
      <c r="T62" s="15">
        <v>35725</v>
      </c>
      <c r="U62" s="15">
        <v>32392</v>
      </c>
      <c r="V62" s="15">
        <v>1</v>
      </c>
      <c r="W62" s="15">
        <v>0</v>
      </c>
      <c r="X62" s="15">
        <v>0</v>
      </c>
      <c r="Y62" s="15">
        <v>0</v>
      </c>
      <c r="Z62" s="15">
        <v>265</v>
      </c>
    </row>
    <row r="63" spans="1:26" s="44" customFormat="1" x14ac:dyDescent="0.25">
      <c r="A63" s="42" t="s">
        <v>68</v>
      </c>
      <c r="B63" s="42" t="s">
        <v>102</v>
      </c>
      <c r="C63" s="43" t="s">
        <v>103</v>
      </c>
      <c r="D63" s="45">
        <v>270.63400000000001</v>
      </c>
      <c r="E63" s="45">
        <v>288</v>
      </c>
      <c r="F63" s="45">
        <v>27320</v>
      </c>
      <c r="G63" s="45">
        <v>39437</v>
      </c>
      <c r="H63" s="45">
        <v>842</v>
      </c>
      <c r="I63" s="45">
        <v>370</v>
      </c>
      <c r="J63" s="45">
        <v>187.47</v>
      </c>
      <c r="K63" s="45">
        <v>118172</v>
      </c>
      <c r="L63" s="45">
        <v>93320</v>
      </c>
      <c r="M63" s="45">
        <v>86558</v>
      </c>
      <c r="N63" s="45">
        <v>2488591</v>
      </c>
      <c r="O63" s="45">
        <v>1627669</v>
      </c>
      <c r="P63" s="45">
        <v>1822</v>
      </c>
      <c r="Q63" s="45">
        <v>53029</v>
      </c>
      <c r="R63" s="45">
        <v>622010</v>
      </c>
      <c r="S63" s="45">
        <v>1495129</v>
      </c>
      <c r="T63" s="45">
        <v>718657</v>
      </c>
      <c r="U63" s="45">
        <v>583116</v>
      </c>
      <c r="V63" s="45">
        <v>14981</v>
      </c>
      <c r="W63" s="45">
        <v>227774</v>
      </c>
      <c r="X63" s="45">
        <v>227296</v>
      </c>
      <c r="Y63" s="45">
        <v>197724</v>
      </c>
      <c r="Z63" s="45">
        <v>4392</v>
      </c>
    </row>
    <row r="64" spans="1:26" s="41" customFormat="1" ht="26" x14ac:dyDescent="0.25">
      <c r="A64" s="42" t="s">
        <v>104</v>
      </c>
      <c r="B64" s="42" t="s">
        <v>99</v>
      </c>
      <c r="C64" s="43" t="s">
        <v>76</v>
      </c>
      <c r="D64" s="15">
        <v>1749.7339999999999</v>
      </c>
      <c r="E64" s="15">
        <v>55</v>
      </c>
      <c r="F64" s="15">
        <v>28189</v>
      </c>
      <c r="G64" s="15">
        <v>12298</v>
      </c>
      <c r="H64" s="15">
        <v>317</v>
      </c>
      <c r="I64" s="15">
        <v>333</v>
      </c>
      <c r="J64" s="17">
        <v>296.8</v>
      </c>
      <c r="K64" s="15">
        <v>195786</v>
      </c>
      <c r="L64" s="82">
        <v>95421</v>
      </c>
      <c r="M64" s="82">
        <v>87245</v>
      </c>
      <c r="N64" s="82">
        <v>3470083</v>
      </c>
      <c r="O64" s="82">
        <v>2570505</v>
      </c>
      <c r="P64" s="15">
        <v>2342</v>
      </c>
      <c r="Q64" s="15">
        <v>313436</v>
      </c>
      <c r="R64" s="15">
        <v>1917727</v>
      </c>
      <c r="S64" s="15">
        <v>2826161</v>
      </c>
      <c r="T64" s="15">
        <v>3532568</v>
      </c>
      <c r="U64" s="15">
        <v>2404666</v>
      </c>
      <c r="V64" s="15">
        <v>48815</v>
      </c>
      <c r="W64" s="15">
        <v>408411</v>
      </c>
      <c r="X64" s="15">
        <v>834891</v>
      </c>
      <c r="Y64" s="15">
        <v>716490</v>
      </c>
      <c r="Z64" s="15">
        <v>5047</v>
      </c>
    </row>
    <row r="65" spans="1:26" s="44" customFormat="1" ht="52" x14ac:dyDescent="0.25">
      <c r="A65" s="42" t="s">
        <v>104</v>
      </c>
      <c r="B65" s="42" t="s">
        <v>100</v>
      </c>
      <c r="C65" s="43" t="s">
        <v>101</v>
      </c>
      <c r="D65" s="15"/>
      <c r="E65" s="15">
        <v>255</v>
      </c>
      <c r="F65" s="15">
        <v>234525</v>
      </c>
      <c r="G65" s="15">
        <v>49603</v>
      </c>
      <c r="H65" s="15">
        <v>1641</v>
      </c>
      <c r="I65" s="15">
        <v>1620</v>
      </c>
      <c r="J65" s="17">
        <v>1516.81</v>
      </c>
      <c r="K65" s="15">
        <v>2632166</v>
      </c>
      <c r="L65" s="15">
        <v>359136</v>
      </c>
      <c r="M65" s="15">
        <v>233455</v>
      </c>
      <c r="N65" s="15">
        <v>33896632</v>
      </c>
      <c r="O65" s="15">
        <v>24325319</v>
      </c>
      <c r="P65" s="15">
        <v>27894</v>
      </c>
      <c r="Q65" s="15">
        <v>294727</v>
      </c>
      <c r="R65" s="15">
        <v>2342212</v>
      </c>
      <c r="S65" s="15">
        <v>39280148</v>
      </c>
      <c r="T65" s="15">
        <v>1620126</v>
      </c>
      <c r="U65" s="15">
        <v>2188776</v>
      </c>
      <c r="V65" s="15">
        <v>1563</v>
      </c>
      <c r="W65" s="15">
        <v>2090</v>
      </c>
      <c r="X65" s="15">
        <v>8404</v>
      </c>
      <c r="Y65" s="15">
        <v>4554</v>
      </c>
      <c r="Z65" s="15">
        <v>4623</v>
      </c>
    </row>
    <row r="66" spans="1:26" s="44" customFormat="1" ht="26" x14ac:dyDescent="0.25">
      <c r="A66" s="42" t="s">
        <v>104</v>
      </c>
      <c r="B66" s="42" t="s">
        <v>105</v>
      </c>
      <c r="C66" s="43" t="s">
        <v>103</v>
      </c>
      <c r="D66" s="45">
        <v>1749.7339999999999</v>
      </c>
      <c r="E66" s="45">
        <v>310</v>
      </c>
      <c r="F66" s="45">
        <v>262714</v>
      </c>
      <c r="G66" s="45">
        <v>61901</v>
      </c>
      <c r="H66" s="45">
        <v>1958</v>
      </c>
      <c r="I66" s="45">
        <v>1952</v>
      </c>
      <c r="J66" s="45">
        <v>1812.61</v>
      </c>
      <c r="K66" s="45">
        <v>2827952</v>
      </c>
      <c r="L66" s="45">
        <v>454557</v>
      </c>
      <c r="M66" s="45">
        <v>320700</v>
      </c>
      <c r="N66" s="45">
        <v>37346215</v>
      </c>
      <c r="O66" s="45">
        <v>26875324</v>
      </c>
      <c r="P66" s="45">
        <v>30236</v>
      </c>
      <c r="Q66" s="45">
        <v>607523</v>
      </c>
      <c r="R66" s="45">
        <v>4259299</v>
      </c>
      <c r="S66" s="45">
        <v>42106309</v>
      </c>
      <c r="T66" s="45">
        <v>5150194</v>
      </c>
      <c r="U66" s="45">
        <v>4591942</v>
      </c>
      <c r="V66" s="45">
        <v>50378</v>
      </c>
      <c r="W66" s="46">
        <v>410501</v>
      </c>
      <c r="X66" s="45">
        <v>843295</v>
      </c>
      <c r="Y66" s="45">
        <v>721044</v>
      </c>
      <c r="Z66" s="45">
        <v>9670</v>
      </c>
    </row>
    <row r="67" spans="1:26" s="44" customFormat="1" x14ac:dyDescent="0.25">
      <c r="A67" s="42"/>
      <c r="B67" s="42"/>
      <c r="C67" s="43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6"/>
      <c r="X67" s="45"/>
      <c r="Y67" s="45"/>
      <c r="Z67" s="45"/>
    </row>
    <row r="68" spans="1:26" s="80" customFormat="1" ht="19.75" customHeight="1" x14ac:dyDescent="0.25">
      <c r="A68" s="94" t="s">
        <v>106</v>
      </c>
      <c r="B68" s="52"/>
      <c r="C68" s="95"/>
      <c r="D68" s="9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78"/>
    </row>
    <row r="69" spans="1:26" s="41" customFormat="1" ht="26" customHeight="1" x14ac:dyDescent="0.25">
      <c r="A69" s="180" t="s">
        <v>99</v>
      </c>
      <c r="B69" s="180"/>
      <c r="C69" s="43" t="s">
        <v>76</v>
      </c>
      <c r="D69" s="16">
        <v>9755.32</v>
      </c>
      <c r="E69" s="16">
        <v>3402</v>
      </c>
      <c r="F69" s="16">
        <v>479227</v>
      </c>
      <c r="G69" s="16">
        <v>571399</v>
      </c>
      <c r="H69" s="16">
        <v>11348</v>
      </c>
      <c r="I69" s="16">
        <v>5600</v>
      </c>
      <c r="J69" s="59">
        <v>4196.9399999999996</v>
      </c>
      <c r="K69" s="97">
        <v>2630417</v>
      </c>
      <c r="L69" s="81">
        <v>1722213</v>
      </c>
      <c r="M69" s="81">
        <v>1582239</v>
      </c>
      <c r="N69" s="81">
        <v>44423877</v>
      </c>
      <c r="O69" s="81">
        <v>30077637</v>
      </c>
      <c r="P69" s="16">
        <v>62058</v>
      </c>
      <c r="Q69" s="16">
        <v>1439877</v>
      </c>
      <c r="R69" s="16">
        <v>14304633</v>
      </c>
      <c r="S69" s="16">
        <v>33536663</v>
      </c>
      <c r="T69" s="16">
        <v>19846844</v>
      </c>
      <c r="U69" s="16">
        <v>21447466</v>
      </c>
      <c r="V69" s="16">
        <v>408186</v>
      </c>
      <c r="W69" s="16">
        <v>4635477</v>
      </c>
      <c r="X69" s="16">
        <v>5457791</v>
      </c>
      <c r="Y69" s="16">
        <v>7026316</v>
      </c>
      <c r="Z69" s="16">
        <v>104579</v>
      </c>
    </row>
    <row r="70" spans="1:26" s="41" customFormat="1" ht="65" customHeight="1" x14ac:dyDescent="0.25">
      <c r="A70" s="180" t="s">
        <v>100</v>
      </c>
      <c r="B70" s="180"/>
      <c r="C70" s="43" t="s">
        <v>101</v>
      </c>
      <c r="D70" s="16">
        <v>0</v>
      </c>
      <c r="E70" s="16">
        <v>538</v>
      </c>
      <c r="F70" s="16">
        <v>361629</v>
      </c>
      <c r="G70" s="16">
        <v>105550</v>
      </c>
      <c r="H70" s="16">
        <v>3592</v>
      </c>
      <c r="I70" s="16">
        <v>2522</v>
      </c>
      <c r="J70" s="59">
        <v>2328.09</v>
      </c>
      <c r="K70" s="16">
        <v>4679611</v>
      </c>
      <c r="L70" s="16">
        <v>661937</v>
      </c>
      <c r="M70" s="16">
        <v>401478</v>
      </c>
      <c r="N70" s="16">
        <v>55792691</v>
      </c>
      <c r="O70" s="16">
        <v>41663129</v>
      </c>
      <c r="P70" s="16">
        <v>43163</v>
      </c>
      <c r="Q70" s="16">
        <v>547002</v>
      </c>
      <c r="R70" s="16">
        <v>5581794</v>
      </c>
      <c r="S70" s="16">
        <v>80422075</v>
      </c>
      <c r="T70" s="16">
        <v>3244841</v>
      </c>
      <c r="U70" s="16">
        <v>3940961</v>
      </c>
      <c r="V70" s="16">
        <v>3668</v>
      </c>
      <c r="W70" s="16">
        <v>24459</v>
      </c>
      <c r="X70" s="16">
        <v>34872</v>
      </c>
      <c r="Y70" s="16">
        <v>12293</v>
      </c>
      <c r="Z70" s="16">
        <v>11364</v>
      </c>
    </row>
    <row r="71" spans="1:26" s="41" customFormat="1" ht="39" customHeight="1" x14ac:dyDescent="0.25">
      <c r="A71" s="180" t="s">
        <v>43</v>
      </c>
      <c r="B71" s="180"/>
      <c r="C71" s="42"/>
      <c r="D71" s="47">
        <f>SUM(D69:D70)</f>
        <v>9755.32</v>
      </c>
      <c r="E71" s="47">
        <f t="shared" ref="E71:Z71" si="0">SUM(E69:E70)</f>
        <v>3940</v>
      </c>
      <c r="F71" s="47">
        <f t="shared" si="0"/>
        <v>840856</v>
      </c>
      <c r="G71" s="47">
        <f t="shared" si="0"/>
        <v>676949</v>
      </c>
      <c r="H71" s="47">
        <f t="shared" si="0"/>
        <v>14940</v>
      </c>
      <c r="I71" s="47">
        <f t="shared" si="0"/>
        <v>8122</v>
      </c>
      <c r="J71" s="47">
        <f t="shared" si="0"/>
        <v>6525.03</v>
      </c>
      <c r="K71" s="47">
        <f t="shared" si="0"/>
        <v>7310028</v>
      </c>
      <c r="L71" s="47">
        <f t="shared" si="0"/>
        <v>2384150</v>
      </c>
      <c r="M71" s="47">
        <f t="shared" si="0"/>
        <v>1983717</v>
      </c>
      <c r="N71" s="47">
        <f t="shared" si="0"/>
        <v>100216568</v>
      </c>
      <c r="O71" s="47">
        <f t="shared" si="0"/>
        <v>71740766</v>
      </c>
      <c r="P71" s="47">
        <f t="shared" si="0"/>
        <v>105221</v>
      </c>
      <c r="Q71" s="47">
        <f t="shared" si="0"/>
        <v>1986879</v>
      </c>
      <c r="R71" s="47">
        <f t="shared" si="0"/>
        <v>19886427</v>
      </c>
      <c r="S71" s="47">
        <f t="shared" si="0"/>
        <v>113958738</v>
      </c>
      <c r="T71" s="47">
        <f t="shared" si="0"/>
        <v>23091685</v>
      </c>
      <c r="U71" s="47">
        <f t="shared" si="0"/>
        <v>25388427</v>
      </c>
      <c r="V71" s="47">
        <f t="shared" si="0"/>
        <v>411854</v>
      </c>
      <c r="W71" s="47">
        <f t="shared" si="0"/>
        <v>4659936</v>
      </c>
      <c r="X71" s="47">
        <f t="shared" si="0"/>
        <v>5492663</v>
      </c>
      <c r="Y71" s="47">
        <f t="shared" si="0"/>
        <v>7038609</v>
      </c>
      <c r="Z71" s="47">
        <f t="shared" si="0"/>
        <v>115943</v>
      </c>
    </row>
    <row r="72" spans="1:26" s="41" customFormat="1" ht="91" customHeight="1" x14ac:dyDescent="0.25">
      <c r="A72" s="181" t="s">
        <v>46</v>
      </c>
      <c r="B72" s="181"/>
      <c r="C72" s="49"/>
      <c r="D72" s="47">
        <v>42.240999999999985</v>
      </c>
      <c r="E72" s="47"/>
      <c r="F72" s="47"/>
      <c r="G72" s="47"/>
      <c r="H72" s="47"/>
      <c r="I72" s="47"/>
      <c r="J72" s="48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s="41" customFormat="1" ht="39" customHeight="1" x14ac:dyDescent="0.25">
      <c r="A73" s="181" t="s">
        <v>47</v>
      </c>
      <c r="B73" s="181"/>
      <c r="C73" s="49"/>
      <c r="D73" s="15">
        <v>9797.5609999999997</v>
      </c>
      <c r="E73" s="47"/>
      <c r="F73" s="47"/>
      <c r="G73" s="47"/>
      <c r="H73" s="47"/>
      <c r="I73" s="47"/>
      <c r="J73" s="48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5" spans="1:26" x14ac:dyDescent="0.25">
      <c r="A75" s="50" t="s">
        <v>215</v>
      </c>
      <c r="B75" s="84" t="s">
        <v>217</v>
      </c>
    </row>
    <row r="76" spans="1:26" x14ac:dyDescent="0.25">
      <c r="B76" s="96" t="s">
        <v>216</v>
      </c>
    </row>
  </sheetData>
  <autoFilter ref="B5:Z73" xr:uid="{00000000-0009-0000-0000-000002000000}"/>
  <mergeCells count="33">
    <mergeCell ref="Z2:Z4"/>
    <mergeCell ref="L3:M3"/>
    <mergeCell ref="N3:O3"/>
    <mergeCell ref="V3:V4"/>
    <mergeCell ref="W3:W4"/>
    <mergeCell ref="X3:X4"/>
    <mergeCell ref="Y3:Y4"/>
    <mergeCell ref="V1:Z1"/>
    <mergeCell ref="E2:E4"/>
    <mergeCell ref="F2:F4"/>
    <mergeCell ref="G2:G4"/>
    <mergeCell ref="H2:H4"/>
    <mergeCell ref="I2:J3"/>
    <mergeCell ref="K2:K4"/>
    <mergeCell ref="L2:O2"/>
    <mergeCell ref="P2:P4"/>
    <mergeCell ref="Q2:Q4"/>
    <mergeCell ref="Q1:U1"/>
    <mergeCell ref="R2:R4"/>
    <mergeCell ref="S2:S4"/>
    <mergeCell ref="T2:T4"/>
    <mergeCell ref="U2:U4"/>
    <mergeCell ref="V2:Y2"/>
    <mergeCell ref="A1:A4"/>
    <mergeCell ref="B1:B4"/>
    <mergeCell ref="C1:C4"/>
    <mergeCell ref="D1:D4"/>
    <mergeCell ref="I1:P1"/>
    <mergeCell ref="A69:B69"/>
    <mergeCell ref="A70:B70"/>
    <mergeCell ref="A72:B72"/>
    <mergeCell ref="A73:B73"/>
    <mergeCell ref="A71:B71"/>
  </mergeCells>
  <printOptions horizontalCentered="1" gridLines="1" gridLinesSet="0"/>
  <pageMargins left="0.08" right="0.08" top="0.08" bottom="0.08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6"/>
  <sheetViews>
    <sheetView tabSelected="1" zoomScaleNormal="100" workbookViewId="0">
      <pane xSplit="2" ySplit="4" topLeftCell="O71" activePane="bottomRight" state="frozen"/>
      <selection pane="topRight" activeCell="C1" sqref="C1"/>
      <selection pane="bottomLeft" activeCell="A6" sqref="A6"/>
      <selection pane="bottomRight" activeCell="Q43" sqref="Q43"/>
    </sheetView>
  </sheetViews>
  <sheetFormatPr defaultColWidth="18.90625" defaultRowHeight="13" x14ac:dyDescent="0.25"/>
  <cols>
    <col min="1" max="1" width="5.81640625" style="54" customWidth="1"/>
    <col min="2" max="2" width="21.7265625" style="66" customWidth="1"/>
    <col min="3" max="3" width="10.36328125" style="66" customWidth="1"/>
    <col min="4" max="4" width="14.54296875" style="66" customWidth="1"/>
    <col min="5" max="5" width="11.90625" style="70" customWidth="1"/>
    <col min="6" max="6" width="10.08984375" style="57" customWidth="1"/>
    <col min="7" max="9" width="10.08984375" style="56" customWidth="1"/>
    <col min="10" max="10" width="10.08984375" style="67" customWidth="1"/>
    <col min="11" max="11" width="10.08984375" style="61" customWidth="1"/>
    <col min="12" max="27" width="10.08984375" style="56" customWidth="1"/>
    <col min="28" max="16384" width="18.90625" style="56"/>
  </cols>
  <sheetData>
    <row r="1" spans="1:27" s="52" customFormat="1" ht="18.649999999999999" customHeight="1" x14ac:dyDescent="0.25">
      <c r="A1" s="204" t="s">
        <v>256</v>
      </c>
      <c r="B1" s="205" t="s">
        <v>107</v>
      </c>
      <c r="C1" s="206" t="s">
        <v>97</v>
      </c>
      <c r="D1" s="168" t="s">
        <v>74</v>
      </c>
      <c r="E1" s="209" t="s">
        <v>108</v>
      </c>
      <c r="F1" s="209" t="s">
        <v>109</v>
      </c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 t="s">
        <v>110</v>
      </c>
      <c r="S1" s="209"/>
      <c r="T1" s="209"/>
      <c r="U1" s="209"/>
      <c r="V1" s="209"/>
      <c r="W1" s="209"/>
      <c r="X1" s="209"/>
      <c r="Y1" s="209"/>
      <c r="Z1" s="209"/>
      <c r="AA1" s="209"/>
    </row>
    <row r="2" spans="1:27" s="52" customFormat="1" ht="32.4" customHeight="1" x14ac:dyDescent="0.25">
      <c r="A2" s="204"/>
      <c r="B2" s="205"/>
      <c r="C2" s="207"/>
      <c r="D2" s="131"/>
      <c r="E2" s="209"/>
      <c r="F2" s="209" t="s">
        <v>111</v>
      </c>
      <c r="G2" s="209" t="s">
        <v>112</v>
      </c>
      <c r="H2" s="209" t="s">
        <v>257</v>
      </c>
      <c r="I2" s="209" t="s">
        <v>113</v>
      </c>
      <c r="J2" s="209" t="s">
        <v>114</v>
      </c>
      <c r="K2" s="209"/>
      <c r="L2" s="209" t="s">
        <v>115</v>
      </c>
      <c r="M2" s="209" t="s">
        <v>116</v>
      </c>
      <c r="N2" s="209"/>
      <c r="O2" s="209"/>
      <c r="P2" s="209"/>
      <c r="Q2" s="209" t="s">
        <v>117</v>
      </c>
      <c r="R2" s="209" t="s">
        <v>122</v>
      </c>
      <c r="S2" s="209" t="s">
        <v>123</v>
      </c>
      <c r="T2" s="209" t="s">
        <v>124</v>
      </c>
      <c r="U2" s="209" t="s">
        <v>125</v>
      </c>
      <c r="V2" s="209" t="s">
        <v>126</v>
      </c>
      <c r="W2" s="209" t="s">
        <v>118</v>
      </c>
      <c r="X2" s="209"/>
      <c r="Y2" s="209"/>
      <c r="Z2" s="209"/>
      <c r="AA2" s="209" t="s">
        <v>119</v>
      </c>
    </row>
    <row r="3" spans="1:27" s="52" customFormat="1" ht="27" customHeight="1" x14ac:dyDescent="0.25">
      <c r="A3" s="204"/>
      <c r="B3" s="205"/>
      <c r="C3" s="207"/>
      <c r="D3" s="131"/>
      <c r="E3" s="209"/>
      <c r="F3" s="209"/>
      <c r="G3" s="209"/>
      <c r="H3" s="209"/>
      <c r="I3" s="209"/>
      <c r="J3" s="191" t="s">
        <v>120</v>
      </c>
      <c r="K3" s="203" t="s">
        <v>121</v>
      </c>
      <c r="L3" s="209"/>
      <c r="M3" s="191" t="s">
        <v>36</v>
      </c>
      <c r="N3" s="191"/>
      <c r="O3" s="191" t="s">
        <v>37</v>
      </c>
      <c r="P3" s="191"/>
      <c r="Q3" s="209"/>
      <c r="R3" s="209"/>
      <c r="S3" s="209"/>
      <c r="T3" s="209"/>
      <c r="U3" s="209"/>
      <c r="V3" s="209"/>
      <c r="W3" s="209" t="s">
        <v>129</v>
      </c>
      <c r="X3" s="209" t="s">
        <v>130</v>
      </c>
      <c r="Y3" s="209" t="s">
        <v>125</v>
      </c>
      <c r="Z3" s="209" t="s">
        <v>126</v>
      </c>
      <c r="AA3" s="209"/>
    </row>
    <row r="4" spans="1:27" s="52" customFormat="1" ht="79.25" customHeight="1" thickBot="1" x14ac:dyDescent="0.3">
      <c r="A4" s="204"/>
      <c r="B4" s="205"/>
      <c r="C4" s="208"/>
      <c r="D4" s="131"/>
      <c r="E4" s="209"/>
      <c r="F4" s="209"/>
      <c r="G4" s="209"/>
      <c r="H4" s="209"/>
      <c r="I4" s="209"/>
      <c r="J4" s="191"/>
      <c r="K4" s="203"/>
      <c r="L4" s="209"/>
      <c r="M4" s="86" t="s">
        <v>127</v>
      </c>
      <c r="N4" s="86" t="s">
        <v>41</v>
      </c>
      <c r="O4" s="86" t="s">
        <v>128</v>
      </c>
      <c r="P4" s="86" t="s">
        <v>41</v>
      </c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</row>
    <row r="5" spans="1:27" s="52" customFormat="1" ht="15" customHeight="1" x14ac:dyDescent="0.25">
      <c r="A5" s="88"/>
      <c r="B5" s="92" t="s">
        <v>224</v>
      </c>
      <c r="C5" s="53"/>
      <c r="D5" s="53"/>
      <c r="E5" s="86"/>
      <c r="F5" s="86"/>
      <c r="G5" s="86"/>
      <c r="H5" s="86"/>
      <c r="I5" s="86"/>
      <c r="J5" s="85"/>
      <c r="K5" s="87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</row>
    <row r="6" spans="1:27" ht="15" customHeight="1" x14ac:dyDescent="0.25">
      <c r="A6" s="54" t="s">
        <v>2</v>
      </c>
      <c r="B6" s="66" t="s">
        <v>131</v>
      </c>
      <c r="C6" s="66" t="s">
        <v>132</v>
      </c>
      <c r="D6" s="55" t="s">
        <v>103</v>
      </c>
      <c r="E6" s="15">
        <v>59.356999999999999</v>
      </c>
      <c r="F6" s="15">
        <v>6</v>
      </c>
      <c r="G6" s="15">
        <v>4257</v>
      </c>
      <c r="H6" s="15">
        <v>1427</v>
      </c>
      <c r="I6" s="15">
        <v>62</v>
      </c>
      <c r="J6" s="15">
        <v>36</v>
      </c>
      <c r="K6" s="59">
        <v>34.630000000000003</v>
      </c>
      <c r="L6" s="15">
        <v>14931</v>
      </c>
      <c r="M6" s="15">
        <v>7904</v>
      </c>
      <c r="N6" s="15">
        <v>7390</v>
      </c>
      <c r="O6" s="15">
        <v>348745</v>
      </c>
      <c r="P6" s="15">
        <v>313382</v>
      </c>
      <c r="Q6" s="15">
        <v>419</v>
      </c>
      <c r="R6" s="15">
        <v>9041</v>
      </c>
      <c r="S6" s="15">
        <v>113734</v>
      </c>
      <c r="T6" s="15">
        <v>7962609</v>
      </c>
      <c r="U6" s="15">
        <v>158467</v>
      </c>
      <c r="V6" s="15">
        <v>473828</v>
      </c>
      <c r="W6" s="15">
        <v>1802</v>
      </c>
      <c r="X6" s="15">
        <v>17622</v>
      </c>
      <c r="Y6" s="15">
        <v>21437</v>
      </c>
      <c r="Z6" s="15">
        <v>40266</v>
      </c>
      <c r="AA6" s="15">
        <v>1029</v>
      </c>
    </row>
    <row r="7" spans="1:27" ht="15" customHeight="1" x14ac:dyDescent="0.25">
      <c r="A7" s="54" t="s">
        <v>3</v>
      </c>
      <c r="B7" s="66" t="s">
        <v>133</v>
      </c>
      <c r="C7" s="66" t="s">
        <v>132</v>
      </c>
      <c r="D7" s="55" t="s">
        <v>103</v>
      </c>
      <c r="E7" s="15">
        <v>202.214</v>
      </c>
      <c r="F7" s="15">
        <v>31</v>
      </c>
      <c r="G7" s="15">
        <v>21510</v>
      </c>
      <c r="H7" s="15">
        <v>6956</v>
      </c>
      <c r="I7" s="15">
        <v>371</v>
      </c>
      <c r="J7" s="15">
        <v>267</v>
      </c>
      <c r="K7" s="59">
        <v>252.8</v>
      </c>
      <c r="L7" s="15">
        <v>159413</v>
      </c>
      <c r="M7" s="15">
        <v>77172</v>
      </c>
      <c r="N7" s="15">
        <v>65729</v>
      </c>
      <c r="O7" s="15">
        <v>7709260</v>
      </c>
      <c r="P7" s="15">
        <v>4715460</v>
      </c>
      <c r="Q7" s="15">
        <v>5381</v>
      </c>
      <c r="R7" s="15">
        <v>48722</v>
      </c>
      <c r="S7" s="15">
        <v>1061140</v>
      </c>
      <c r="T7" s="15">
        <v>4209104</v>
      </c>
      <c r="U7" s="15">
        <v>823139</v>
      </c>
      <c r="V7" s="15">
        <v>1550108</v>
      </c>
      <c r="W7" s="15">
        <v>6818</v>
      </c>
      <c r="X7" s="15">
        <v>79919</v>
      </c>
      <c r="Y7" s="15">
        <v>111054</v>
      </c>
      <c r="Z7" s="15">
        <v>370795</v>
      </c>
      <c r="AA7" s="15">
        <v>3237</v>
      </c>
    </row>
    <row r="8" spans="1:27" ht="15" customHeight="1" x14ac:dyDescent="0.25">
      <c r="A8" s="54" t="s">
        <v>4</v>
      </c>
      <c r="B8" s="66" t="s">
        <v>134</v>
      </c>
      <c r="C8" s="66" t="s">
        <v>132</v>
      </c>
      <c r="D8" s="55" t="s">
        <v>103</v>
      </c>
      <c r="E8" s="15">
        <v>53.436</v>
      </c>
      <c r="F8" s="15">
        <v>12</v>
      </c>
      <c r="G8" s="15">
        <v>5582</v>
      </c>
      <c r="H8" s="15">
        <v>2422</v>
      </c>
      <c r="I8" s="15">
        <v>92</v>
      </c>
      <c r="J8" s="15">
        <v>72</v>
      </c>
      <c r="K8" s="59">
        <v>69.58</v>
      </c>
      <c r="L8" s="15">
        <v>52055</v>
      </c>
      <c r="M8" s="15">
        <v>27818</v>
      </c>
      <c r="N8" s="15">
        <v>24942</v>
      </c>
      <c r="O8" s="15">
        <v>980218</v>
      </c>
      <c r="P8" s="15">
        <v>913241</v>
      </c>
      <c r="Q8" s="15">
        <v>886</v>
      </c>
      <c r="R8" s="15">
        <v>23596</v>
      </c>
      <c r="S8" s="15">
        <v>127716</v>
      </c>
      <c r="T8" s="15">
        <v>785635</v>
      </c>
      <c r="U8" s="15">
        <v>135195</v>
      </c>
      <c r="V8" s="15">
        <v>198841</v>
      </c>
      <c r="W8" s="15">
        <v>2965</v>
      </c>
      <c r="X8" s="15">
        <v>33461</v>
      </c>
      <c r="Y8" s="15">
        <v>35358</v>
      </c>
      <c r="Z8" s="15">
        <v>71163</v>
      </c>
      <c r="AA8" s="15">
        <v>2163</v>
      </c>
    </row>
    <row r="9" spans="1:27" ht="15" customHeight="1" x14ac:dyDescent="0.25">
      <c r="A9" s="54" t="s">
        <v>5</v>
      </c>
      <c r="B9" s="66" t="s">
        <v>135</v>
      </c>
      <c r="C9" s="66" t="s">
        <v>132</v>
      </c>
      <c r="D9" s="55" t="s">
        <v>103</v>
      </c>
      <c r="E9" s="15">
        <v>130.09399999999999</v>
      </c>
      <c r="F9" s="15">
        <v>21</v>
      </c>
      <c r="G9" s="15">
        <v>12537</v>
      </c>
      <c r="H9" s="15">
        <v>3610</v>
      </c>
      <c r="I9" s="15">
        <v>352</v>
      </c>
      <c r="J9" s="15">
        <v>115</v>
      </c>
      <c r="K9" s="59">
        <v>104.73</v>
      </c>
      <c r="L9" s="15">
        <v>138034</v>
      </c>
      <c r="M9" s="15">
        <v>34623</v>
      </c>
      <c r="N9" s="15">
        <v>29066</v>
      </c>
      <c r="O9" s="15">
        <v>1307090</v>
      </c>
      <c r="P9" s="15">
        <v>973360</v>
      </c>
      <c r="Q9" s="15">
        <v>1087</v>
      </c>
      <c r="R9" s="15">
        <v>30340</v>
      </c>
      <c r="S9" s="15">
        <v>636994</v>
      </c>
      <c r="T9" s="15">
        <v>2343262</v>
      </c>
      <c r="U9" s="15">
        <v>460276</v>
      </c>
      <c r="V9" s="15">
        <v>540784</v>
      </c>
      <c r="W9" s="15">
        <v>2794</v>
      </c>
      <c r="X9" s="15">
        <v>28758</v>
      </c>
      <c r="Y9" s="15">
        <v>68999</v>
      </c>
      <c r="Z9" s="15">
        <v>15112</v>
      </c>
      <c r="AA9" s="15">
        <v>1012</v>
      </c>
    </row>
    <row r="10" spans="1:27" ht="15" customHeight="1" x14ac:dyDescent="0.25">
      <c r="A10" s="54" t="s">
        <v>6</v>
      </c>
      <c r="B10" s="66" t="s">
        <v>136</v>
      </c>
      <c r="C10" s="66" t="s">
        <v>132</v>
      </c>
      <c r="D10" s="55" t="s">
        <v>103</v>
      </c>
      <c r="E10" s="15">
        <v>61.92</v>
      </c>
      <c r="F10" s="15">
        <v>13</v>
      </c>
      <c r="G10" s="15">
        <v>6376</v>
      </c>
      <c r="H10" s="15">
        <v>2368</v>
      </c>
      <c r="I10" s="15">
        <v>88</v>
      </c>
      <c r="J10" s="15">
        <v>73</v>
      </c>
      <c r="K10" s="59">
        <v>68.55</v>
      </c>
      <c r="L10" s="15">
        <v>68218</v>
      </c>
      <c r="M10" s="15">
        <v>27509</v>
      </c>
      <c r="N10" s="15">
        <v>25662</v>
      </c>
      <c r="O10" s="15">
        <v>823470</v>
      </c>
      <c r="P10" s="15">
        <v>746911</v>
      </c>
      <c r="Q10" s="15">
        <v>509</v>
      </c>
      <c r="R10" s="15">
        <v>16864</v>
      </c>
      <c r="S10" s="15">
        <v>122356</v>
      </c>
      <c r="T10" s="15">
        <v>1479466</v>
      </c>
      <c r="U10" s="15">
        <v>175339</v>
      </c>
      <c r="V10" s="15">
        <v>58816</v>
      </c>
      <c r="W10" s="15">
        <v>3057</v>
      </c>
      <c r="X10" s="15">
        <v>17520</v>
      </c>
      <c r="Y10" s="15">
        <v>32636</v>
      </c>
      <c r="Z10" s="15">
        <v>2281</v>
      </c>
      <c r="AA10" s="15">
        <v>632</v>
      </c>
    </row>
    <row r="11" spans="1:27" s="57" customFormat="1" ht="15" customHeight="1" x14ac:dyDescent="0.25">
      <c r="A11" s="54" t="s">
        <v>7</v>
      </c>
      <c r="B11" s="66" t="s">
        <v>137</v>
      </c>
      <c r="C11" s="66" t="s">
        <v>132</v>
      </c>
      <c r="D11" s="55" t="s">
        <v>103</v>
      </c>
      <c r="E11" s="15">
        <v>110.63800000000001</v>
      </c>
      <c r="F11" s="15">
        <v>22</v>
      </c>
      <c r="G11" s="15">
        <v>13114</v>
      </c>
      <c r="H11" s="15">
        <v>4246</v>
      </c>
      <c r="I11" s="15">
        <v>208</v>
      </c>
      <c r="J11" s="15">
        <v>115</v>
      </c>
      <c r="K11" s="59">
        <v>107.71</v>
      </c>
      <c r="L11" s="15">
        <v>43707</v>
      </c>
      <c r="M11" s="15">
        <v>23354</v>
      </c>
      <c r="N11" s="15">
        <v>18481</v>
      </c>
      <c r="O11" s="15">
        <v>1037810</v>
      </c>
      <c r="P11" s="15">
        <v>831285</v>
      </c>
      <c r="Q11" s="15">
        <v>1008</v>
      </c>
      <c r="R11" s="15">
        <v>47802</v>
      </c>
      <c r="S11" s="15">
        <v>474491</v>
      </c>
      <c r="T11" s="15">
        <v>600796</v>
      </c>
      <c r="U11" s="15">
        <v>379770</v>
      </c>
      <c r="V11" s="15">
        <v>759401</v>
      </c>
      <c r="W11" s="15">
        <v>14335</v>
      </c>
      <c r="X11" s="15">
        <v>157566</v>
      </c>
      <c r="Y11" s="15">
        <v>95303</v>
      </c>
      <c r="Z11" s="15">
        <v>366381</v>
      </c>
      <c r="AA11" s="15">
        <v>3071</v>
      </c>
    </row>
    <row r="12" spans="1:27" ht="15" customHeight="1" x14ac:dyDescent="0.25">
      <c r="A12" s="54" t="s">
        <v>8</v>
      </c>
      <c r="B12" s="66" t="s">
        <v>138</v>
      </c>
      <c r="C12" s="66" t="s">
        <v>132</v>
      </c>
      <c r="D12" s="55" t="s">
        <v>103</v>
      </c>
      <c r="E12" s="15">
        <v>155.65</v>
      </c>
      <c r="F12" s="15">
        <v>14</v>
      </c>
      <c r="G12" s="15">
        <v>17112</v>
      </c>
      <c r="H12" s="15">
        <v>3354</v>
      </c>
      <c r="I12" s="15">
        <v>211</v>
      </c>
      <c r="J12" s="15">
        <v>139</v>
      </c>
      <c r="K12" s="59">
        <v>137.25</v>
      </c>
      <c r="L12" s="15">
        <v>126682</v>
      </c>
      <c r="M12" s="15">
        <v>62253</v>
      </c>
      <c r="N12" s="15">
        <v>59966</v>
      </c>
      <c r="O12" s="15">
        <v>2122934</v>
      </c>
      <c r="P12" s="15">
        <v>1995662</v>
      </c>
      <c r="Q12" s="15">
        <v>1063</v>
      </c>
      <c r="R12" s="15">
        <v>44684</v>
      </c>
      <c r="S12" s="15">
        <v>530135</v>
      </c>
      <c r="T12" s="15">
        <v>3877815</v>
      </c>
      <c r="U12" s="15">
        <v>611908</v>
      </c>
      <c r="V12" s="15">
        <v>1025514</v>
      </c>
      <c r="W12" s="15">
        <v>10639</v>
      </c>
      <c r="X12" s="15">
        <v>86379</v>
      </c>
      <c r="Y12" s="15">
        <v>103933</v>
      </c>
      <c r="Z12" s="15">
        <v>255441</v>
      </c>
      <c r="AA12" s="15">
        <v>2723</v>
      </c>
    </row>
    <row r="13" spans="1:27" ht="15" customHeight="1" x14ac:dyDescent="0.25">
      <c r="A13" s="54" t="s">
        <v>9</v>
      </c>
      <c r="B13" s="66" t="s">
        <v>139</v>
      </c>
      <c r="C13" s="66" t="s">
        <v>132</v>
      </c>
      <c r="D13" s="55" t="s">
        <v>103</v>
      </c>
      <c r="E13" s="15">
        <v>117.121</v>
      </c>
      <c r="F13" s="15">
        <v>17</v>
      </c>
      <c r="G13" s="15">
        <v>10170</v>
      </c>
      <c r="H13" s="15">
        <v>3710</v>
      </c>
      <c r="I13" s="15">
        <v>83</v>
      </c>
      <c r="J13" s="15">
        <v>88</v>
      </c>
      <c r="K13" s="59">
        <v>87.5</v>
      </c>
      <c r="L13" s="15">
        <v>114876</v>
      </c>
      <c r="M13" s="15">
        <v>64675</v>
      </c>
      <c r="N13" s="15">
        <v>49136</v>
      </c>
      <c r="O13" s="15">
        <v>1624518</v>
      </c>
      <c r="P13" s="15">
        <v>1536388</v>
      </c>
      <c r="Q13" s="15">
        <v>1701</v>
      </c>
      <c r="R13" s="15">
        <v>29824</v>
      </c>
      <c r="S13" s="15">
        <v>296279</v>
      </c>
      <c r="T13" s="15">
        <v>648645</v>
      </c>
      <c r="U13" s="15">
        <v>291626</v>
      </c>
      <c r="V13" s="15">
        <v>382119</v>
      </c>
      <c r="W13" s="15">
        <v>4584</v>
      </c>
      <c r="X13" s="15">
        <v>50527</v>
      </c>
      <c r="Y13" s="15">
        <v>54068</v>
      </c>
      <c r="Z13" s="15">
        <v>100740</v>
      </c>
      <c r="AA13" s="15">
        <v>1160</v>
      </c>
    </row>
    <row r="14" spans="1:27" ht="15" customHeight="1" x14ac:dyDescent="0.25">
      <c r="A14" s="54" t="s">
        <v>10</v>
      </c>
      <c r="B14" s="66" t="s">
        <v>140</v>
      </c>
      <c r="C14" s="66" t="s">
        <v>132</v>
      </c>
      <c r="D14" s="55" t="s">
        <v>103</v>
      </c>
      <c r="E14" s="15">
        <v>144.18799999999999</v>
      </c>
      <c r="F14" s="15">
        <v>21</v>
      </c>
      <c r="G14" s="15">
        <v>23008</v>
      </c>
      <c r="H14" s="15">
        <v>4393</v>
      </c>
      <c r="I14" s="15">
        <v>250</v>
      </c>
      <c r="J14" s="15">
        <v>187</v>
      </c>
      <c r="K14" s="59">
        <v>181.05</v>
      </c>
      <c r="L14" s="15">
        <v>630756</v>
      </c>
      <c r="M14" s="15">
        <v>56487</v>
      </c>
      <c r="N14" s="15">
        <v>48064</v>
      </c>
      <c r="O14" s="15">
        <v>2890680</v>
      </c>
      <c r="P14" s="15">
        <v>2586425</v>
      </c>
      <c r="Q14" s="15">
        <v>1534</v>
      </c>
      <c r="R14" s="15">
        <v>50157</v>
      </c>
      <c r="S14" s="15">
        <v>838515</v>
      </c>
      <c r="T14" s="15">
        <v>1603906</v>
      </c>
      <c r="U14" s="15">
        <v>588125</v>
      </c>
      <c r="V14" s="15">
        <v>680820</v>
      </c>
      <c r="W14" s="15">
        <v>4559</v>
      </c>
      <c r="X14" s="15">
        <v>54342</v>
      </c>
      <c r="Y14" s="15">
        <v>71111</v>
      </c>
      <c r="Z14" s="15">
        <v>131798</v>
      </c>
      <c r="AA14" s="15">
        <v>1345</v>
      </c>
    </row>
    <row r="15" spans="1:27" ht="15" customHeight="1" x14ac:dyDescent="0.25">
      <c r="A15" s="54" t="s">
        <v>11</v>
      </c>
      <c r="B15" s="66" t="s">
        <v>141</v>
      </c>
      <c r="C15" s="66" t="s">
        <v>132</v>
      </c>
      <c r="D15" s="55" t="s">
        <v>103</v>
      </c>
      <c r="E15" s="15">
        <v>34.124000000000002</v>
      </c>
      <c r="F15" s="15">
        <v>11</v>
      </c>
      <c r="G15" s="15">
        <v>4563</v>
      </c>
      <c r="H15" s="15">
        <v>1521</v>
      </c>
      <c r="I15" s="15">
        <v>41</v>
      </c>
      <c r="J15" s="15">
        <v>31</v>
      </c>
      <c r="K15" s="59">
        <v>30.5</v>
      </c>
      <c r="L15" s="15">
        <v>55435</v>
      </c>
      <c r="M15" s="15">
        <v>28477</v>
      </c>
      <c r="N15" s="15">
        <v>27874</v>
      </c>
      <c r="O15" s="15">
        <v>612629</v>
      </c>
      <c r="P15" s="15">
        <v>498017</v>
      </c>
      <c r="Q15" s="15">
        <v>413</v>
      </c>
      <c r="R15" s="15">
        <v>7435</v>
      </c>
      <c r="S15" s="15">
        <v>138111</v>
      </c>
      <c r="T15" s="15">
        <v>546845</v>
      </c>
      <c r="U15" s="15">
        <v>82960</v>
      </c>
      <c r="V15" s="15">
        <v>407021</v>
      </c>
      <c r="W15" s="15">
        <v>2301</v>
      </c>
      <c r="X15" s="15">
        <v>39026</v>
      </c>
      <c r="Y15" s="15">
        <v>12502</v>
      </c>
      <c r="Z15" s="15">
        <v>115782</v>
      </c>
      <c r="AA15" s="15">
        <v>782</v>
      </c>
    </row>
    <row r="16" spans="1:27" ht="15" customHeight="1" x14ac:dyDescent="0.25">
      <c r="A16" s="54" t="s">
        <v>12</v>
      </c>
      <c r="B16" s="66" t="s">
        <v>142</v>
      </c>
      <c r="C16" s="66" t="s">
        <v>132</v>
      </c>
      <c r="D16" s="55" t="s">
        <v>103</v>
      </c>
      <c r="E16" s="15">
        <v>161.12200000000001</v>
      </c>
      <c r="F16" s="15">
        <v>24</v>
      </c>
      <c r="G16" s="15">
        <v>23265</v>
      </c>
      <c r="H16" s="15">
        <v>5634</v>
      </c>
      <c r="I16" s="15">
        <v>459</v>
      </c>
      <c r="J16" s="15">
        <v>236</v>
      </c>
      <c r="K16" s="59">
        <v>231.48</v>
      </c>
      <c r="L16" s="15">
        <v>362289</v>
      </c>
      <c r="M16" s="15">
        <v>106782</v>
      </c>
      <c r="N16" s="15">
        <v>43867</v>
      </c>
      <c r="O16" s="15">
        <v>3660097</v>
      </c>
      <c r="P16" s="15">
        <v>2965882</v>
      </c>
      <c r="Q16" s="15">
        <v>1848</v>
      </c>
      <c r="R16" s="15">
        <v>83716</v>
      </c>
      <c r="S16" s="15">
        <v>1072876</v>
      </c>
      <c r="T16" s="15">
        <v>31750199</v>
      </c>
      <c r="U16" s="15">
        <v>813563</v>
      </c>
      <c r="V16" s="15">
        <v>1232752</v>
      </c>
      <c r="W16" s="15">
        <v>11717</v>
      </c>
      <c r="X16" s="15">
        <v>113941</v>
      </c>
      <c r="Y16" s="15">
        <v>134025</v>
      </c>
      <c r="Z16" s="15">
        <v>336813</v>
      </c>
      <c r="AA16" s="15">
        <v>3467</v>
      </c>
    </row>
    <row r="17" spans="1:27" ht="15" customHeight="1" x14ac:dyDescent="0.25">
      <c r="A17" s="54" t="s">
        <v>13</v>
      </c>
      <c r="B17" s="66" t="s">
        <v>143</v>
      </c>
      <c r="C17" s="66" t="s">
        <v>132</v>
      </c>
      <c r="D17" s="55" t="s">
        <v>103</v>
      </c>
      <c r="E17" s="15">
        <v>97.382000000000005</v>
      </c>
      <c r="F17" s="15">
        <v>23</v>
      </c>
      <c r="G17" s="15">
        <v>7241</v>
      </c>
      <c r="H17" s="15">
        <v>4950</v>
      </c>
      <c r="I17" s="15">
        <v>94</v>
      </c>
      <c r="J17" s="15">
        <v>97</v>
      </c>
      <c r="K17" s="59">
        <v>88.6</v>
      </c>
      <c r="L17" s="15">
        <v>40490</v>
      </c>
      <c r="M17" s="15">
        <v>21237</v>
      </c>
      <c r="N17" s="15">
        <v>14659</v>
      </c>
      <c r="O17" s="15">
        <v>1047062</v>
      </c>
      <c r="P17" s="15">
        <v>885756</v>
      </c>
      <c r="Q17" s="15">
        <v>1389</v>
      </c>
      <c r="R17" s="15">
        <v>17384</v>
      </c>
      <c r="S17" s="15">
        <v>187080</v>
      </c>
      <c r="T17" s="15">
        <v>411971</v>
      </c>
      <c r="U17" s="15">
        <v>366370</v>
      </c>
      <c r="V17" s="15">
        <v>355596</v>
      </c>
      <c r="W17" s="15">
        <v>3215</v>
      </c>
      <c r="X17" s="15">
        <v>37140</v>
      </c>
      <c r="Y17" s="15">
        <v>72802</v>
      </c>
      <c r="Z17" s="15">
        <v>72030</v>
      </c>
      <c r="AA17" s="15">
        <v>1314</v>
      </c>
    </row>
    <row r="18" spans="1:27" ht="15" customHeight="1" x14ac:dyDescent="0.25">
      <c r="A18" s="54" t="s">
        <v>14</v>
      </c>
      <c r="B18" s="66" t="s">
        <v>144</v>
      </c>
      <c r="C18" s="66" t="s">
        <v>132</v>
      </c>
      <c r="D18" s="55" t="s">
        <v>103</v>
      </c>
      <c r="E18" s="15">
        <v>32.155999999999999</v>
      </c>
      <c r="F18" s="15">
        <v>7</v>
      </c>
      <c r="G18" s="15">
        <v>11000</v>
      </c>
      <c r="H18" s="15">
        <v>1544</v>
      </c>
      <c r="I18" s="15">
        <v>26</v>
      </c>
      <c r="J18" s="15">
        <v>49</v>
      </c>
      <c r="K18" s="59">
        <v>42.85</v>
      </c>
      <c r="L18" s="15">
        <v>41947</v>
      </c>
      <c r="M18" s="15">
        <v>19446</v>
      </c>
      <c r="N18" s="15">
        <v>18409</v>
      </c>
      <c r="O18" s="15">
        <v>589241</v>
      </c>
      <c r="P18" s="15">
        <v>529493</v>
      </c>
      <c r="Q18" s="15">
        <v>626</v>
      </c>
      <c r="R18" s="15">
        <v>4982</v>
      </c>
      <c r="S18" s="15">
        <v>93463</v>
      </c>
      <c r="T18" s="15">
        <v>171134</v>
      </c>
      <c r="U18" s="15">
        <v>136856</v>
      </c>
      <c r="V18" s="15">
        <v>41078</v>
      </c>
      <c r="W18" s="15">
        <v>1101</v>
      </c>
      <c r="X18" s="15">
        <v>10620</v>
      </c>
      <c r="Y18" s="15">
        <v>18723</v>
      </c>
      <c r="Z18" s="15">
        <v>4996</v>
      </c>
      <c r="AA18" s="15">
        <v>301</v>
      </c>
    </row>
    <row r="19" spans="1:27" ht="15" customHeight="1" x14ac:dyDescent="0.25">
      <c r="A19" s="54" t="s">
        <v>15</v>
      </c>
      <c r="B19" s="66" t="s">
        <v>145</v>
      </c>
      <c r="C19" s="66" t="s">
        <v>132</v>
      </c>
      <c r="D19" s="55" t="s">
        <v>103</v>
      </c>
      <c r="E19" s="15">
        <v>71.521000000000001</v>
      </c>
      <c r="F19" s="15">
        <v>14</v>
      </c>
      <c r="G19" s="15">
        <v>5425</v>
      </c>
      <c r="H19" s="15">
        <v>2541</v>
      </c>
      <c r="I19" s="15">
        <v>66</v>
      </c>
      <c r="J19" s="15">
        <v>55</v>
      </c>
      <c r="K19" s="59">
        <v>50.25</v>
      </c>
      <c r="L19" s="15">
        <v>58424</v>
      </c>
      <c r="M19" s="15">
        <v>25322</v>
      </c>
      <c r="N19" s="15">
        <v>24385</v>
      </c>
      <c r="O19" s="15">
        <v>791667</v>
      </c>
      <c r="P19" s="15">
        <v>741792</v>
      </c>
      <c r="Q19" s="15">
        <v>817</v>
      </c>
      <c r="R19" s="15">
        <v>17096</v>
      </c>
      <c r="S19" s="15">
        <v>232830</v>
      </c>
      <c r="T19" s="15">
        <v>557439</v>
      </c>
      <c r="U19" s="15">
        <v>217276</v>
      </c>
      <c r="V19" s="15">
        <v>601072</v>
      </c>
      <c r="W19" s="15">
        <v>2305</v>
      </c>
      <c r="X19" s="15">
        <v>51510</v>
      </c>
      <c r="Y19" s="15">
        <v>34117</v>
      </c>
      <c r="Z19" s="15">
        <v>162354</v>
      </c>
      <c r="AA19" s="15">
        <v>1631</v>
      </c>
    </row>
    <row r="20" spans="1:27" ht="15" customHeight="1" x14ac:dyDescent="0.25">
      <c r="A20" s="54" t="s">
        <v>16</v>
      </c>
      <c r="B20" s="66" t="s">
        <v>146</v>
      </c>
      <c r="C20" s="66" t="s">
        <v>132</v>
      </c>
      <c r="D20" s="55" t="s">
        <v>103</v>
      </c>
      <c r="E20" s="15">
        <v>77.983999999999995</v>
      </c>
      <c r="F20" s="15">
        <v>15</v>
      </c>
      <c r="G20" s="15">
        <v>8453</v>
      </c>
      <c r="H20" s="15">
        <v>2972</v>
      </c>
      <c r="I20" s="15">
        <v>49</v>
      </c>
      <c r="J20" s="15">
        <v>49</v>
      </c>
      <c r="K20" s="59">
        <v>47.32</v>
      </c>
      <c r="L20" s="15">
        <v>81657</v>
      </c>
      <c r="M20" s="15">
        <v>31981</v>
      </c>
      <c r="N20" s="15">
        <v>30418</v>
      </c>
      <c r="O20" s="15">
        <v>844377</v>
      </c>
      <c r="P20" s="15">
        <v>789118</v>
      </c>
      <c r="Q20" s="15">
        <v>844</v>
      </c>
      <c r="R20" s="15">
        <v>18004</v>
      </c>
      <c r="S20" s="15">
        <v>261865</v>
      </c>
      <c r="T20" s="15">
        <v>339627</v>
      </c>
      <c r="U20" s="15">
        <v>419988</v>
      </c>
      <c r="V20" s="15">
        <v>969722</v>
      </c>
      <c r="W20" s="15">
        <v>5742</v>
      </c>
      <c r="X20" s="15">
        <v>20919</v>
      </c>
      <c r="Y20" s="15">
        <v>71737</v>
      </c>
      <c r="Z20" s="15">
        <v>255431</v>
      </c>
      <c r="AA20" s="15">
        <v>1222</v>
      </c>
    </row>
    <row r="21" spans="1:27" ht="15" customHeight="1" x14ac:dyDescent="0.25">
      <c r="A21" s="54" t="s">
        <v>17</v>
      </c>
      <c r="B21" s="66" t="s">
        <v>147</v>
      </c>
      <c r="C21" s="66" t="s">
        <v>132</v>
      </c>
      <c r="D21" s="55" t="s">
        <v>103</v>
      </c>
      <c r="E21" s="15">
        <v>65.632999999999996</v>
      </c>
      <c r="F21" s="15">
        <v>11</v>
      </c>
      <c r="G21" s="15">
        <v>2269</v>
      </c>
      <c r="H21" s="15">
        <v>1845</v>
      </c>
      <c r="I21" s="15">
        <v>26</v>
      </c>
      <c r="J21" s="15">
        <v>39</v>
      </c>
      <c r="K21" s="59">
        <v>35.5</v>
      </c>
      <c r="L21" s="15">
        <v>26877</v>
      </c>
      <c r="M21" s="15">
        <v>13215</v>
      </c>
      <c r="N21" s="15">
        <v>9556</v>
      </c>
      <c r="O21" s="15">
        <v>568509</v>
      </c>
      <c r="P21" s="15">
        <v>438274</v>
      </c>
      <c r="Q21" s="15">
        <v>498</v>
      </c>
      <c r="R21" s="15">
        <v>8158</v>
      </c>
      <c r="S21" s="15">
        <v>96042</v>
      </c>
      <c r="T21" s="15">
        <v>2614</v>
      </c>
      <c r="U21" s="15">
        <v>184876</v>
      </c>
      <c r="V21" s="15">
        <v>59722</v>
      </c>
      <c r="W21" s="15">
        <v>1956</v>
      </c>
      <c r="X21" s="15">
        <v>14698</v>
      </c>
      <c r="Y21" s="15">
        <v>36076</v>
      </c>
      <c r="Z21" s="15">
        <v>12440</v>
      </c>
      <c r="AA21" s="15">
        <v>196</v>
      </c>
    </row>
    <row r="22" spans="1:27" ht="15" customHeight="1" x14ac:dyDescent="0.25">
      <c r="A22" s="54" t="s">
        <v>18</v>
      </c>
      <c r="B22" s="66" t="s">
        <v>148</v>
      </c>
      <c r="C22" s="66" t="s">
        <v>132</v>
      </c>
      <c r="D22" s="55" t="s">
        <v>103</v>
      </c>
      <c r="E22" s="15">
        <v>59.753999999999998</v>
      </c>
      <c r="F22" s="15">
        <v>14</v>
      </c>
      <c r="G22" s="15">
        <v>9568</v>
      </c>
      <c r="H22" s="15">
        <v>2947</v>
      </c>
      <c r="I22" s="15">
        <v>191</v>
      </c>
      <c r="J22" s="15">
        <v>70</v>
      </c>
      <c r="K22" s="59">
        <v>65.599999999999994</v>
      </c>
      <c r="L22" s="15">
        <v>72829</v>
      </c>
      <c r="M22" s="15">
        <v>38492</v>
      </c>
      <c r="N22" s="15">
        <v>34754</v>
      </c>
      <c r="O22" s="15">
        <v>1023981</v>
      </c>
      <c r="P22" s="15">
        <v>888572</v>
      </c>
      <c r="Q22" s="15">
        <v>1170</v>
      </c>
      <c r="R22" s="15">
        <v>31219</v>
      </c>
      <c r="S22" s="15">
        <v>186818</v>
      </c>
      <c r="T22" s="15">
        <v>993518</v>
      </c>
      <c r="U22" s="15">
        <v>246935</v>
      </c>
      <c r="V22" s="15">
        <v>279445</v>
      </c>
      <c r="W22" s="15">
        <v>3872</v>
      </c>
      <c r="X22" s="15">
        <v>25613</v>
      </c>
      <c r="Y22" s="15">
        <v>53700</v>
      </c>
      <c r="Z22" s="15">
        <v>96444</v>
      </c>
      <c r="AA22" s="15">
        <v>2372</v>
      </c>
    </row>
    <row r="23" spans="1:27" ht="15" customHeight="1" x14ac:dyDescent="0.25">
      <c r="A23" s="54" t="s">
        <v>19</v>
      </c>
      <c r="B23" s="66" t="s">
        <v>149</v>
      </c>
      <c r="C23" s="66" t="s">
        <v>132</v>
      </c>
      <c r="D23" s="55" t="s">
        <v>103</v>
      </c>
      <c r="E23" s="15">
        <v>57.78</v>
      </c>
      <c r="F23" s="15">
        <v>17</v>
      </c>
      <c r="G23" s="15">
        <v>4701</v>
      </c>
      <c r="H23" s="15">
        <v>2979</v>
      </c>
      <c r="I23" s="15">
        <v>111</v>
      </c>
      <c r="J23" s="15">
        <v>61</v>
      </c>
      <c r="K23" s="59">
        <v>56.8</v>
      </c>
      <c r="L23" s="15">
        <v>87896</v>
      </c>
      <c r="M23" s="15">
        <v>38280</v>
      </c>
      <c r="N23" s="15">
        <v>36580</v>
      </c>
      <c r="O23" s="15">
        <v>762067</v>
      </c>
      <c r="P23" s="15">
        <v>712737</v>
      </c>
      <c r="Q23" s="15">
        <v>567</v>
      </c>
      <c r="R23" s="15">
        <v>16066</v>
      </c>
      <c r="S23" s="15">
        <v>123750</v>
      </c>
      <c r="T23" s="15">
        <v>684263</v>
      </c>
      <c r="U23" s="15">
        <v>203165</v>
      </c>
      <c r="V23" s="15">
        <v>143283</v>
      </c>
      <c r="W23" s="15">
        <v>5107</v>
      </c>
      <c r="X23" s="15">
        <v>38839</v>
      </c>
      <c r="Y23" s="15">
        <v>57413</v>
      </c>
      <c r="Z23" s="15">
        <v>55503</v>
      </c>
      <c r="AA23" s="15">
        <v>1200</v>
      </c>
    </row>
    <row r="24" spans="1:27" s="60" customFormat="1" ht="15" customHeight="1" x14ac:dyDescent="0.25">
      <c r="A24" s="54"/>
      <c r="B24" s="90" t="s">
        <v>223</v>
      </c>
      <c r="C24" s="66" t="s">
        <v>132</v>
      </c>
      <c r="D24" s="55" t="s">
        <v>103</v>
      </c>
      <c r="E24" s="15">
        <f>SUM(E6:E23)</f>
        <v>1692.0739999999998</v>
      </c>
      <c r="F24" s="16">
        <f t="shared" ref="F24:AA24" si="0">SUM(F6:F23)</f>
        <v>293</v>
      </c>
      <c r="G24" s="16">
        <f t="shared" si="0"/>
        <v>190151</v>
      </c>
      <c r="H24" s="16">
        <f t="shared" si="0"/>
        <v>59419</v>
      </c>
      <c r="I24" s="16">
        <f t="shared" si="0"/>
        <v>2780</v>
      </c>
      <c r="J24" s="16">
        <f t="shared" si="0"/>
        <v>1779</v>
      </c>
      <c r="K24" s="59">
        <f t="shared" si="0"/>
        <v>1692.6999999999996</v>
      </c>
      <c r="L24" s="16">
        <f t="shared" si="0"/>
        <v>2176516</v>
      </c>
      <c r="M24" s="16">
        <f t="shared" si="0"/>
        <v>705027</v>
      </c>
      <c r="N24" s="16">
        <f t="shared" si="0"/>
        <v>568938</v>
      </c>
      <c r="O24" s="16">
        <f t="shared" si="0"/>
        <v>28744355</v>
      </c>
      <c r="P24" s="16">
        <f t="shared" si="0"/>
        <v>23061755</v>
      </c>
      <c r="Q24" s="16">
        <f t="shared" si="0"/>
        <v>21760</v>
      </c>
      <c r="R24" s="16">
        <f t="shared" si="0"/>
        <v>505090</v>
      </c>
      <c r="S24" s="16">
        <f t="shared" si="0"/>
        <v>6594195</v>
      </c>
      <c r="T24" s="16">
        <f t="shared" si="0"/>
        <v>58968848</v>
      </c>
      <c r="U24" s="16">
        <f t="shared" si="0"/>
        <v>6295834</v>
      </c>
      <c r="V24" s="16">
        <f t="shared" si="0"/>
        <v>9759922</v>
      </c>
      <c r="W24" s="16">
        <f t="shared" si="0"/>
        <v>88869</v>
      </c>
      <c r="X24" s="16">
        <f t="shared" si="0"/>
        <v>878400</v>
      </c>
      <c r="Y24" s="16">
        <f t="shared" si="0"/>
        <v>1084994</v>
      </c>
      <c r="Z24" s="16">
        <f t="shared" si="0"/>
        <v>2465770</v>
      </c>
      <c r="AA24" s="16">
        <f t="shared" si="0"/>
        <v>28857</v>
      </c>
    </row>
    <row r="25" spans="1:27" ht="15" customHeight="1" x14ac:dyDescent="0.25">
      <c r="B25" s="90"/>
      <c r="D25" s="55"/>
      <c r="E25" s="15"/>
      <c r="G25" s="16"/>
      <c r="H25" s="16"/>
      <c r="I25" s="16"/>
      <c r="J25" s="16"/>
      <c r="K25" s="5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5" customHeight="1" x14ac:dyDescent="0.25">
      <c r="B26" s="89" t="s">
        <v>222</v>
      </c>
      <c r="D26" s="55"/>
      <c r="E26" s="15"/>
      <c r="G26" s="16"/>
      <c r="H26" s="16"/>
      <c r="I26" s="16"/>
      <c r="J26" s="16"/>
      <c r="K26" s="5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5" customHeight="1" x14ac:dyDescent="0.25">
      <c r="A27" s="54" t="s">
        <v>20</v>
      </c>
      <c r="B27" s="66" t="s">
        <v>150</v>
      </c>
      <c r="C27" s="66" t="s">
        <v>132</v>
      </c>
      <c r="D27" s="55" t="s">
        <v>103</v>
      </c>
      <c r="E27" s="15">
        <v>26.446999999999999</v>
      </c>
      <c r="F27" s="15">
        <v>6</v>
      </c>
      <c r="G27" s="15">
        <v>3156</v>
      </c>
      <c r="H27" s="15">
        <v>1215</v>
      </c>
      <c r="I27" s="15">
        <v>9</v>
      </c>
      <c r="J27" s="15">
        <v>31</v>
      </c>
      <c r="K27" s="59">
        <v>30</v>
      </c>
      <c r="L27" s="15">
        <v>51093</v>
      </c>
      <c r="M27" s="15">
        <v>29036</v>
      </c>
      <c r="N27" s="15">
        <v>27494</v>
      </c>
      <c r="O27" s="15">
        <v>412880</v>
      </c>
      <c r="P27" s="15">
        <v>373384</v>
      </c>
      <c r="Q27" s="15">
        <v>551</v>
      </c>
      <c r="R27" s="15">
        <v>6223</v>
      </c>
      <c r="S27" s="15">
        <v>48269</v>
      </c>
      <c r="T27" s="15">
        <v>208178</v>
      </c>
      <c r="U27" s="15">
        <v>126985</v>
      </c>
      <c r="V27" s="15">
        <v>92740</v>
      </c>
      <c r="W27" s="15">
        <v>1915</v>
      </c>
      <c r="X27" s="15">
        <v>13295</v>
      </c>
      <c r="Y27" s="15">
        <v>35664</v>
      </c>
      <c r="Z27" s="15">
        <v>19174</v>
      </c>
      <c r="AA27" s="15">
        <v>301</v>
      </c>
    </row>
    <row r="28" spans="1:27" s="60" customFormat="1" ht="15" customHeight="1" x14ac:dyDescent="0.25">
      <c r="A28" s="58"/>
      <c r="B28" s="90" t="s">
        <v>228</v>
      </c>
      <c r="C28" s="66" t="s">
        <v>132</v>
      </c>
      <c r="D28" s="55" t="s">
        <v>103</v>
      </c>
      <c r="E28" s="15">
        <f>SUM(E6:E23)+E27</f>
        <v>1718.5209999999997</v>
      </c>
      <c r="F28" s="62">
        <f t="shared" ref="F28:AA28" si="1">SUM(F6:F23)+F27</f>
        <v>299</v>
      </c>
      <c r="G28" s="62">
        <f t="shared" si="1"/>
        <v>193307</v>
      </c>
      <c r="H28" s="62">
        <f t="shared" si="1"/>
        <v>60634</v>
      </c>
      <c r="I28" s="62">
        <f t="shared" si="1"/>
        <v>2789</v>
      </c>
      <c r="J28" s="62">
        <f t="shared" si="1"/>
        <v>1810</v>
      </c>
      <c r="K28" s="59">
        <f t="shared" si="1"/>
        <v>1722.6999999999996</v>
      </c>
      <c r="L28" s="62">
        <f t="shared" si="1"/>
        <v>2227609</v>
      </c>
      <c r="M28" s="62">
        <f t="shared" si="1"/>
        <v>734063</v>
      </c>
      <c r="N28" s="62">
        <f t="shared" si="1"/>
        <v>596432</v>
      </c>
      <c r="O28" s="62">
        <f t="shared" si="1"/>
        <v>29157235</v>
      </c>
      <c r="P28" s="62">
        <f t="shared" si="1"/>
        <v>23435139</v>
      </c>
      <c r="Q28" s="62">
        <f t="shared" si="1"/>
        <v>22311</v>
      </c>
      <c r="R28" s="62">
        <f t="shared" si="1"/>
        <v>511313</v>
      </c>
      <c r="S28" s="62">
        <f t="shared" si="1"/>
        <v>6642464</v>
      </c>
      <c r="T28" s="62">
        <f t="shared" si="1"/>
        <v>59177026</v>
      </c>
      <c r="U28" s="62">
        <f t="shared" si="1"/>
        <v>6422819</v>
      </c>
      <c r="V28" s="62">
        <f t="shared" si="1"/>
        <v>9852662</v>
      </c>
      <c r="W28" s="62">
        <f t="shared" si="1"/>
        <v>90784</v>
      </c>
      <c r="X28" s="62">
        <f t="shared" si="1"/>
        <v>891695</v>
      </c>
      <c r="Y28" s="62">
        <f t="shared" si="1"/>
        <v>1120658</v>
      </c>
      <c r="Z28" s="62">
        <f t="shared" si="1"/>
        <v>2484944</v>
      </c>
      <c r="AA28" s="62">
        <f t="shared" si="1"/>
        <v>29158</v>
      </c>
    </row>
    <row r="29" spans="1:27" ht="15" customHeight="1" x14ac:dyDescent="0.25">
      <c r="D29" s="55"/>
      <c r="E29" s="15"/>
      <c r="G29" s="16"/>
      <c r="H29" s="16"/>
      <c r="I29" s="16"/>
      <c r="J29" s="16"/>
      <c r="K29" s="59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15" customHeight="1" x14ac:dyDescent="0.25">
      <c r="B30" s="89" t="s">
        <v>225</v>
      </c>
      <c r="D30" s="55"/>
      <c r="E30" s="15"/>
      <c r="G30" s="16"/>
      <c r="H30" s="16"/>
      <c r="I30" s="16"/>
      <c r="J30" s="16"/>
      <c r="K30" s="5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15" customHeight="1" x14ac:dyDescent="0.25">
      <c r="A31" s="54" t="s">
        <v>21</v>
      </c>
      <c r="B31" s="66" t="s">
        <v>151</v>
      </c>
      <c r="C31" s="66" t="s">
        <v>132</v>
      </c>
      <c r="D31" s="55" t="s">
        <v>103</v>
      </c>
      <c r="E31" s="15">
        <v>44.357999999999997</v>
      </c>
      <c r="F31" s="15">
        <v>7</v>
      </c>
      <c r="G31" s="15">
        <v>2852</v>
      </c>
      <c r="H31" s="15">
        <v>1362</v>
      </c>
      <c r="I31" s="15">
        <v>33</v>
      </c>
      <c r="J31" s="15">
        <v>25</v>
      </c>
      <c r="K31" s="59">
        <v>22.35</v>
      </c>
      <c r="L31" s="15">
        <v>7301</v>
      </c>
      <c r="M31" s="15">
        <v>3109</v>
      </c>
      <c r="N31" s="15">
        <v>3008</v>
      </c>
      <c r="O31" s="15">
        <v>200712</v>
      </c>
      <c r="P31" s="15">
        <v>194426</v>
      </c>
      <c r="Q31" s="15">
        <v>226</v>
      </c>
      <c r="R31" s="15">
        <v>7093</v>
      </c>
      <c r="S31" s="15">
        <v>75654</v>
      </c>
      <c r="T31" s="15">
        <v>291613</v>
      </c>
      <c r="U31" s="15">
        <v>79470</v>
      </c>
      <c r="V31" s="15">
        <v>33189</v>
      </c>
      <c r="W31" s="15">
        <v>1473</v>
      </c>
      <c r="X31" s="15">
        <v>14642</v>
      </c>
      <c r="Y31" s="15">
        <v>13543</v>
      </c>
      <c r="Z31" s="15">
        <v>13745</v>
      </c>
      <c r="AA31" s="15">
        <v>461</v>
      </c>
    </row>
    <row r="32" spans="1:27" s="16" customFormat="1" ht="15" customHeight="1" x14ac:dyDescent="0.25">
      <c r="A32" s="54" t="s">
        <v>22</v>
      </c>
      <c r="B32" s="66" t="s">
        <v>152</v>
      </c>
      <c r="C32" s="66" t="s">
        <v>132</v>
      </c>
      <c r="D32" s="55" t="s">
        <v>103</v>
      </c>
      <c r="E32" s="15">
        <v>66.891999999999996</v>
      </c>
      <c r="F32" s="15">
        <v>3</v>
      </c>
      <c r="G32" s="15">
        <v>696</v>
      </c>
      <c r="H32" s="15">
        <v>498</v>
      </c>
      <c r="I32" s="15">
        <v>9</v>
      </c>
      <c r="J32" s="15">
        <v>11</v>
      </c>
      <c r="K32" s="59">
        <v>10</v>
      </c>
      <c r="L32" s="15">
        <v>12178</v>
      </c>
      <c r="M32" s="15">
        <v>6250</v>
      </c>
      <c r="N32" s="15">
        <v>6154</v>
      </c>
      <c r="O32" s="15">
        <v>114556</v>
      </c>
      <c r="P32" s="15">
        <v>103897</v>
      </c>
      <c r="Q32" s="15">
        <v>147</v>
      </c>
      <c r="R32" s="15">
        <v>5312</v>
      </c>
      <c r="S32" s="15">
        <v>102287</v>
      </c>
      <c r="T32" s="15">
        <v>52476</v>
      </c>
      <c r="U32" s="15">
        <v>145081</v>
      </c>
      <c r="V32" s="15">
        <v>326284</v>
      </c>
      <c r="W32" s="15">
        <v>1682</v>
      </c>
      <c r="X32" s="15">
        <v>21943</v>
      </c>
      <c r="Y32" s="15">
        <v>54651</v>
      </c>
      <c r="Z32" s="15">
        <v>68436</v>
      </c>
      <c r="AA32" s="15">
        <v>179</v>
      </c>
    </row>
    <row r="33" spans="1:27" ht="15" customHeight="1" x14ac:dyDescent="0.25">
      <c r="A33" s="54" t="s">
        <v>153</v>
      </c>
      <c r="B33" s="66" t="s">
        <v>154</v>
      </c>
      <c r="C33" s="66" t="s">
        <v>132</v>
      </c>
      <c r="D33" s="55" t="s">
        <v>103</v>
      </c>
      <c r="E33" s="15">
        <v>43.7</v>
      </c>
      <c r="F33" s="15">
        <v>4</v>
      </c>
      <c r="G33" s="15">
        <v>2144</v>
      </c>
      <c r="H33" s="15">
        <v>996</v>
      </c>
      <c r="I33" s="15">
        <v>34</v>
      </c>
      <c r="J33" s="15">
        <v>18</v>
      </c>
      <c r="K33" s="59">
        <v>17.5</v>
      </c>
      <c r="L33" s="15">
        <v>170829</v>
      </c>
      <c r="M33" s="15">
        <v>5004</v>
      </c>
      <c r="N33" s="15">
        <v>4878</v>
      </c>
      <c r="O33" s="15">
        <v>288864</v>
      </c>
      <c r="P33" s="15">
        <v>263917</v>
      </c>
      <c r="Q33" s="15">
        <v>212</v>
      </c>
      <c r="R33" s="15">
        <v>6297</v>
      </c>
      <c r="S33" s="15">
        <v>52668</v>
      </c>
      <c r="T33" s="15">
        <v>372049</v>
      </c>
      <c r="U33" s="15">
        <v>49507</v>
      </c>
      <c r="V33" s="15">
        <v>158923</v>
      </c>
      <c r="W33" s="15">
        <v>1411</v>
      </c>
      <c r="X33" s="15">
        <v>10450</v>
      </c>
      <c r="Y33" s="15">
        <v>10242</v>
      </c>
      <c r="Z33" s="15">
        <v>31350</v>
      </c>
      <c r="AA33" s="15">
        <v>347</v>
      </c>
    </row>
    <row r="34" spans="1:27" ht="15" customHeight="1" x14ac:dyDescent="0.25">
      <c r="A34" s="54" t="s">
        <v>155</v>
      </c>
      <c r="B34" s="66" t="s">
        <v>156</v>
      </c>
      <c r="C34" s="66" t="s">
        <v>132</v>
      </c>
      <c r="D34" s="55" t="s">
        <v>103</v>
      </c>
      <c r="E34" s="15">
        <v>46.866</v>
      </c>
      <c r="F34" s="15">
        <v>6</v>
      </c>
      <c r="G34" s="15">
        <v>4826</v>
      </c>
      <c r="H34" s="15">
        <v>1072</v>
      </c>
      <c r="I34" s="15">
        <v>35</v>
      </c>
      <c r="J34" s="15">
        <v>29</v>
      </c>
      <c r="K34" s="59">
        <v>28.75</v>
      </c>
      <c r="L34" s="15">
        <v>10734</v>
      </c>
      <c r="M34" s="15">
        <v>4678</v>
      </c>
      <c r="N34" s="15">
        <v>4495</v>
      </c>
      <c r="O34" s="15">
        <v>262661</v>
      </c>
      <c r="P34" s="15">
        <v>245089</v>
      </c>
      <c r="Q34" s="15">
        <v>336</v>
      </c>
      <c r="R34" s="15">
        <v>7085</v>
      </c>
      <c r="S34" s="15">
        <v>162076</v>
      </c>
      <c r="T34" s="15">
        <v>372246</v>
      </c>
      <c r="U34" s="15">
        <v>106911</v>
      </c>
      <c r="V34" s="15">
        <v>121556</v>
      </c>
      <c r="W34" s="15">
        <v>1964</v>
      </c>
      <c r="X34" s="15">
        <v>53265</v>
      </c>
      <c r="Y34" s="15">
        <v>37687</v>
      </c>
      <c r="Z34" s="15">
        <v>44943</v>
      </c>
      <c r="AA34" s="15">
        <v>173</v>
      </c>
    </row>
    <row r="35" spans="1:27" ht="15" customHeight="1" x14ac:dyDescent="0.25">
      <c r="A35" s="54" t="s">
        <v>157</v>
      </c>
      <c r="B35" s="66" t="s">
        <v>158</v>
      </c>
      <c r="C35" s="66" t="s">
        <v>132</v>
      </c>
      <c r="D35" s="55" t="s">
        <v>103</v>
      </c>
      <c r="E35" s="15">
        <v>62.454000000000001</v>
      </c>
      <c r="F35" s="15">
        <v>8</v>
      </c>
      <c r="G35" s="15">
        <v>3771</v>
      </c>
      <c r="H35" s="15">
        <v>1699</v>
      </c>
      <c r="I35" s="15">
        <v>28</v>
      </c>
      <c r="J35" s="15">
        <v>36</v>
      </c>
      <c r="K35" s="59">
        <v>34.18</v>
      </c>
      <c r="L35" s="15">
        <v>14129</v>
      </c>
      <c r="M35" s="15">
        <v>7255</v>
      </c>
      <c r="N35" s="15">
        <v>6227</v>
      </c>
      <c r="O35" s="15">
        <v>705839</v>
      </c>
      <c r="P35" s="15">
        <v>611591</v>
      </c>
      <c r="Q35" s="15">
        <v>278</v>
      </c>
      <c r="R35" s="15">
        <v>8420</v>
      </c>
      <c r="S35" s="15">
        <v>138974</v>
      </c>
      <c r="T35" s="15">
        <v>395793</v>
      </c>
      <c r="U35" s="15">
        <v>144275</v>
      </c>
      <c r="V35" s="15">
        <v>289585</v>
      </c>
      <c r="W35" s="15">
        <v>1389</v>
      </c>
      <c r="X35" s="15">
        <v>14954</v>
      </c>
      <c r="Y35" s="15">
        <v>38756</v>
      </c>
      <c r="Z35" s="15">
        <v>54488</v>
      </c>
      <c r="AA35" s="15">
        <v>281</v>
      </c>
    </row>
    <row r="36" spans="1:27" ht="15" customHeight="1" x14ac:dyDescent="0.25">
      <c r="B36" s="90" t="s">
        <v>227</v>
      </c>
      <c r="C36" s="66" t="s">
        <v>132</v>
      </c>
      <c r="D36" s="55" t="s">
        <v>103</v>
      </c>
      <c r="E36" s="15">
        <f>SUM(E6:E23)+E27+SUM(E31:E35)</f>
        <v>1982.7909999999997</v>
      </c>
      <c r="F36" s="16">
        <f t="shared" ref="F36:AA36" si="2">SUM(F6:F23)+F27+SUM(F31:F35)</f>
        <v>327</v>
      </c>
      <c r="G36" s="16">
        <f t="shared" si="2"/>
        <v>207596</v>
      </c>
      <c r="H36" s="16">
        <f t="shared" si="2"/>
        <v>66261</v>
      </c>
      <c r="I36" s="16">
        <f t="shared" si="2"/>
        <v>2928</v>
      </c>
      <c r="J36" s="16">
        <f t="shared" si="2"/>
        <v>1929</v>
      </c>
      <c r="K36" s="59">
        <f t="shared" si="2"/>
        <v>1835.4799999999996</v>
      </c>
      <c r="L36" s="16">
        <f t="shared" si="2"/>
        <v>2442780</v>
      </c>
      <c r="M36" s="16">
        <f t="shared" si="2"/>
        <v>760359</v>
      </c>
      <c r="N36" s="16">
        <f t="shared" si="2"/>
        <v>621194</v>
      </c>
      <c r="O36" s="16">
        <f t="shared" si="2"/>
        <v>30729867</v>
      </c>
      <c r="P36" s="16">
        <f t="shared" si="2"/>
        <v>24854059</v>
      </c>
      <c r="Q36" s="16">
        <f t="shared" si="2"/>
        <v>23510</v>
      </c>
      <c r="R36" s="16">
        <f t="shared" si="2"/>
        <v>545520</v>
      </c>
      <c r="S36" s="16">
        <f t="shared" si="2"/>
        <v>7174123</v>
      </c>
      <c r="T36" s="16">
        <f t="shared" si="2"/>
        <v>60661203</v>
      </c>
      <c r="U36" s="16">
        <f t="shared" si="2"/>
        <v>6948063</v>
      </c>
      <c r="V36" s="16">
        <f t="shared" si="2"/>
        <v>10782199</v>
      </c>
      <c r="W36" s="16">
        <f t="shared" si="2"/>
        <v>98703</v>
      </c>
      <c r="X36" s="16">
        <f t="shared" si="2"/>
        <v>1006949</v>
      </c>
      <c r="Y36" s="16">
        <f t="shared" si="2"/>
        <v>1275537</v>
      </c>
      <c r="Z36" s="16">
        <f t="shared" si="2"/>
        <v>2697906</v>
      </c>
      <c r="AA36" s="16">
        <f t="shared" si="2"/>
        <v>30599</v>
      </c>
    </row>
    <row r="37" spans="1:27" ht="15" customHeight="1" x14ac:dyDescent="0.25">
      <c r="B37" s="90"/>
      <c r="D37" s="55"/>
      <c r="E37" s="15"/>
      <c r="G37" s="16"/>
      <c r="H37" s="16"/>
      <c r="I37" s="16"/>
      <c r="J37" s="16"/>
      <c r="K37" s="59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ht="15" customHeight="1" x14ac:dyDescent="0.25">
      <c r="B38" s="89" t="s">
        <v>159</v>
      </c>
      <c r="D38" s="55"/>
      <c r="E38" s="15"/>
      <c r="G38" s="16"/>
      <c r="H38" s="16"/>
      <c r="I38" s="16"/>
      <c r="J38" s="16"/>
      <c r="K38" s="5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s="16" customFormat="1" ht="15" customHeight="1" x14ac:dyDescent="0.25">
      <c r="A39" s="54" t="s">
        <v>160</v>
      </c>
      <c r="B39" s="91" t="s">
        <v>104</v>
      </c>
      <c r="C39" s="66" t="s">
        <v>132</v>
      </c>
      <c r="D39" s="55" t="s">
        <v>103</v>
      </c>
      <c r="E39" s="15">
        <v>1749.7339999999999</v>
      </c>
      <c r="F39" s="15">
        <v>310</v>
      </c>
      <c r="G39" s="15">
        <v>262714</v>
      </c>
      <c r="H39" s="15">
        <v>61901</v>
      </c>
      <c r="I39" s="15">
        <v>1958</v>
      </c>
      <c r="J39" s="15">
        <v>1953</v>
      </c>
      <c r="K39" s="59">
        <v>1813.61</v>
      </c>
      <c r="L39" s="15">
        <v>2827952</v>
      </c>
      <c r="M39" s="15">
        <v>440803</v>
      </c>
      <c r="N39" s="15">
        <v>307475</v>
      </c>
      <c r="O39" s="15">
        <v>37633566</v>
      </c>
      <c r="P39" s="15">
        <v>27162145</v>
      </c>
      <c r="Q39" s="15">
        <v>30236</v>
      </c>
      <c r="R39" s="15">
        <v>608163</v>
      </c>
      <c r="S39" s="15">
        <v>4260799</v>
      </c>
      <c r="T39" s="15">
        <v>42406309</v>
      </c>
      <c r="U39" s="15">
        <v>5153694</v>
      </c>
      <c r="V39" s="15">
        <v>4593442</v>
      </c>
      <c r="W39" s="15">
        <v>50378</v>
      </c>
      <c r="X39" s="15">
        <v>410274</v>
      </c>
      <c r="Y39" s="15">
        <v>840190</v>
      </c>
      <c r="Z39" s="15">
        <v>719200</v>
      </c>
      <c r="AA39" s="15">
        <v>9670</v>
      </c>
    </row>
    <row r="40" spans="1:27" s="16" customFormat="1" ht="15" customHeight="1" x14ac:dyDescent="0.25">
      <c r="A40" s="54"/>
      <c r="B40" s="90" t="s">
        <v>226</v>
      </c>
      <c r="C40" s="66" t="s">
        <v>132</v>
      </c>
      <c r="D40" s="55" t="s">
        <v>103</v>
      </c>
      <c r="E40" s="15">
        <f>SUM(E6:E23)+E27+SUM(E31:E35)+E39</f>
        <v>3732.5249999999996</v>
      </c>
      <c r="F40" s="16">
        <f t="shared" ref="F40:AA40" si="3">SUM(F6:F23)+F27+SUM(F31:F35)+F39</f>
        <v>637</v>
      </c>
      <c r="G40" s="16">
        <f t="shared" si="3"/>
        <v>470310</v>
      </c>
      <c r="H40" s="16">
        <f t="shared" si="3"/>
        <v>128162</v>
      </c>
      <c r="I40" s="16">
        <f t="shared" si="3"/>
        <v>4886</v>
      </c>
      <c r="J40" s="16">
        <f t="shared" si="3"/>
        <v>3882</v>
      </c>
      <c r="K40" s="59">
        <f t="shared" si="3"/>
        <v>3649.0899999999992</v>
      </c>
      <c r="L40" s="16">
        <f t="shared" si="3"/>
        <v>5270732</v>
      </c>
      <c r="M40" s="16">
        <f t="shared" si="3"/>
        <v>1201162</v>
      </c>
      <c r="N40" s="16">
        <f t="shared" si="3"/>
        <v>928669</v>
      </c>
      <c r="O40" s="16">
        <f t="shared" si="3"/>
        <v>68363433</v>
      </c>
      <c r="P40" s="16">
        <f t="shared" si="3"/>
        <v>52016204</v>
      </c>
      <c r="Q40" s="16">
        <f t="shared" si="3"/>
        <v>53746</v>
      </c>
      <c r="R40" s="16">
        <f t="shared" si="3"/>
        <v>1153683</v>
      </c>
      <c r="S40" s="16">
        <f t="shared" si="3"/>
        <v>11434922</v>
      </c>
      <c r="T40" s="16">
        <f t="shared" si="3"/>
        <v>103067512</v>
      </c>
      <c r="U40" s="16">
        <f t="shared" si="3"/>
        <v>12101757</v>
      </c>
      <c r="V40" s="16">
        <f t="shared" si="3"/>
        <v>15375641</v>
      </c>
      <c r="W40" s="16">
        <f t="shared" si="3"/>
        <v>149081</v>
      </c>
      <c r="X40" s="16">
        <f t="shared" si="3"/>
        <v>1417223</v>
      </c>
      <c r="Y40" s="16">
        <f t="shared" si="3"/>
        <v>2115727</v>
      </c>
      <c r="Z40" s="16">
        <f t="shared" si="3"/>
        <v>3417106</v>
      </c>
      <c r="AA40" s="16">
        <f t="shared" si="3"/>
        <v>40269</v>
      </c>
    </row>
    <row r="41" spans="1:27" s="16" customFormat="1" ht="15" customHeight="1" x14ac:dyDescent="0.25">
      <c r="A41" s="54"/>
      <c r="B41" s="91"/>
      <c r="C41" s="66"/>
      <c r="D41" s="55"/>
      <c r="E41" s="15"/>
      <c r="F41" s="57"/>
      <c r="K41" s="59"/>
    </row>
    <row r="42" spans="1:27" s="16" customFormat="1" ht="15" customHeight="1" x14ac:dyDescent="0.25">
      <c r="A42" s="54"/>
      <c r="B42" s="91" t="s">
        <v>218</v>
      </c>
      <c r="C42" s="66"/>
      <c r="D42" s="55"/>
      <c r="E42" s="15"/>
      <c r="F42" s="57"/>
      <c r="K42" s="59"/>
    </row>
    <row r="43" spans="1:27" s="16" customFormat="1" ht="15" customHeight="1" x14ac:dyDescent="0.25">
      <c r="A43" s="54"/>
      <c r="B43" s="91" t="s">
        <v>254</v>
      </c>
      <c r="C43" s="66" t="s">
        <v>132</v>
      </c>
      <c r="D43" s="55" t="s">
        <v>103</v>
      </c>
      <c r="E43" s="15">
        <v>130.87700000000001</v>
      </c>
      <c r="F43" s="15">
        <v>13</v>
      </c>
      <c r="G43" s="15">
        <v>2937</v>
      </c>
      <c r="H43" s="15">
        <v>2233</v>
      </c>
      <c r="I43" s="15">
        <v>31</v>
      </c>
      <c r="J43" s="15">
        <v>19</v>
      </c>
      <c r="K43" s="59">
        <v>17.75</v>
      </c>
      <c r="L43" s="15">
        <v>14302</v>
      </c>
      <c r="M43" s="15">
        <v>8737</v>
      </c>
      <c r="N43" s="15">
        <v>8021</v>
      </c>
      <c r="O43" s="15">
        <v>273734</v>
      </c>
      <c r="P43" s="15">
        <v>233656</v>
      </c>
      <c r="Q43" s="15">
        <v>197</v>
      </c>
      <c r="R43" s="15">
        <v>16442</v>
      </c>
      <c r="S43" s="15">
        <v>139198</v>
      </c>
      <c r="T43" s="15">
        <v>362922</v>
      </c>
      <c r="U43" s="15">
        <v>297264</v>
      </c>
      <c r="V43" s="15">
        <v>358884</v>
      </c>
      <c r="W43" s="15">
        <v>4349</v>
      </c>
      <c r="X43" s="15">
        <v>47466</v>
      </c>
      <c r="Y43" s="15">
        <v>92987</v>
      </c>
      <c r="Z43" s="15">
        <v>269701</v>
      </c>
      <c r="AA43" s="15">
        <v>426</v>
      </c>
    </row>
    <row r="44" spans="1:27" s="16" customFormat="1" ht="15" customHeight="1" x14ac:dyDescent="0.25">
      <c r="A44" s="54"/>
      <c r="B44" s="91" t="s">
        <v>255</v>
      </c>
      <c r="C44" s="66" t="s">
        <v>132</v>
      </c>
      <c r="D44" s="55" t="s">
        <v>103</v>
      </c>
      <c r="E44" s="15">
        <v>100.694</v>
      </c>
      <c r="F44" s="15">
        <v>3</v>
      </c>
      <c r="G44" s="15">
        <v>1087</v>
      </c>
      <c r="H44" s="15">
        <v>655</v>
      </c>
      <c r="I44" s="15">
        <v>7</v>
      </c>
      <c r="J44" s="15">
        <v>3</v>
      </c>
      <c r="K44" s="59">
        <v>3</v>
      </c>
      <c r="L44" s="15">
        <v>3523</v>
      </c>
      <c r="M44" s="15">
        <v>4503</v>
      </c>
      <c r="N44" s="15">
        <v>4037</v>
      </c>
      <c r="O44" s="15">
        <v>129746</v>
      </c>
      <c r="P44" s="15">
        <v>100327</v>
      </c>
      <c r="Q44" s="15">
        <v>115</v>
      </c>
      <c r="R44" s="15">
        <v>12396</v>
      </c>
      <c r="S44" s="15">
        <v>89136</v>
      </c>
      <c r="T44" s="15">
        <v>18940</v>
      </c>
      <c r="U44" s="15">
        <v>139875</v>
      </c>
      <c r="V44" s="15">
        <v>19813</v>
      </c>
      <c r="W44" s="15">
        <v>3251</v>
      </c>
      <c r="X44" s="15">
        <v>12624</v>
      </c>
      <c r="Y44" s="15">
        <v>40896</v>
      </c>
      <c r="Z44" s="15">
        <v>2369</v>
      </c>
      <c r="AA44" s="15">
        <v>258</v>
      </c>
    </row>
    <row r="45" spans="1:27" s="63" customFormat="1" ht="15" customHeight="1" x14ac:dyDescent="0.25">
      <c r="A45" s="58"/>
      <c r="B45" s="91" t="s">
        <v>252</v>
      </c>
      <c r="C45" s="66" t="s">
        <v>132</v>
      </c>
      <c r="D45" s="55" t="s">
        <v>103</v>
      </c>
      <c r="E45" s="15">
        <v>147.59200000000001</v>
      </c>
      <c r="F45" s="15">
        <v>19</v>
      </c>
      <c r="G45" s="15">
        <v>49289</v>
      </c>
      <c r="H45" s="15">
        <v>3582</v>
      </c>
      <c r="I45" s="15">
        <v>102</v>
      </c>
      <c r="J45" s="15">
        <v>77</v>
      </c>
      <c r="K45" s="59">
        <v>72.872</v>
      </c>
      <c r="L45" s="15">
        <v>74746</v>
      </c>
      <c r="M45" s="15">
        <v>12394</v>
      </c>
      <c r="N45" s="15">
        <v>10338</v>
      </c>
      <c r="O45" s="15">
        <v>2941380</v>
      </c>
      <c r="P45" s="15">
        <v>2697560</v>
      </c>
      <c r="Q45" s="15">
        <v>995</v>
      </c>
      <c r="R45" s="15">
        <v>41289</v>
      </c>
      <c r="S45" s="15">
        <v>353724</v>
      </c>
      <c r="T45" s="15">
        <v>1142827</v>
      </c>
      <c r="U45" s="15">
        <v>386224</v>
      </c>
      <c r="V45" s="15">
        <v>305267</v>
      </c>
      <c r="W45" s="15">
        <v>3527</v>
      </c>
      <c r="X45" s="15">
        <v>35019</v>
      </c>
      <c r="Y45" s="15">
        <v>69616</v>
      </c>
      <c r="Z45" s="15">
        <v>58436</v>
      </c>
      <c r="AA45" s="15">
        <v>394</v>
      </c>
    </row>
    <row r="46" spans="1:27" s="63" customFormat="1" ht="15" customHeight="1" x14ac:dyDescent="0.25">
      <c r="A46" s="58"/>
      <c r="B46" s="91" t="s">
        <v>161</v>
      </c>
      <c r="C46" s="66" t="s">
        <v>132</v>
      </c>
      <c r="D46" s="55" t="s">
        <v>103</v>
      </c>
      <c r="E46" s="15">
        <v>120.185</v>
      </c>
      <c r="F46" s="15">
        <v>12</v>
      </c>
      <c r="G46" s="15">
        <v>3040</v>
      </c>
      <c r="H46" s="15">
        <v>2407</v>
      </c>
      <c r="I46" s="15">
        <v>23</v>
      </c>
      <c r="J46" s="15">
        <v>12</v>
      </c>
      <c r="K46" s="59">
        <v>12</v>
      </c>
      <c r="L46" s="15">
        <v>5196</v>
      </c>
      <c r="M46" s="15">
        <v>8113</v>
      </c>
      <c r="N46" s="15">
        <v>7765</v>
      </c>
      <c r="O46" s="15">
        <v>387665</v>
      </c>
      <c r="P46" s="15">
        <v>356842</v>
      </c>
      <c r="Q46" s="15">
        <v>276</v>
      </c>
      <c r="R46" s="15">
        <v>19360</v>
      </c>
      <c r="S46" s="15">
        <v>124257</v>
      </c>
      <c r="T46" s="15">
        <v>42710</v>
      </c>
      <c r="U46" s="15">
        <v>236669</v>
      </c>
      <c r="V46" s="15">
        <v>47068</v>
      </c>
      <c r="W46" s="15">
        <v>4827</v>
      </c>
      <c r="X46" s="15">
        <v>30137</v>
      </c>
      <c r="Y46" s="15">
        <v>61183</v>
      </c>
      <c r="Z46" s="15">
        <v>13462</v>
      </c>
      <c r="AA46" s="15">
        <v>502</v>
      </c>
    </row>
    <row r="47" spans="1:27" s="63" customFormat="1" ht="15" customHeight="1" x14ac:dyDescent="0.25">
      <c r="A47" s="58"/>
      <c r="B47" s="91" t="s">
        <v>162</v>
      </c>
      <c r="C47" s="66" t="s">
        <v>132</v>
      </c>
      <c r="D47" s="55" t="s">
        <v>103</v>
      </c>
      <c r="E47" s="15">
        <v>124.483</v>
      </c>
      <c r="F47" s="15">
        <v>26</v>
      </c>
      <c r="G47" s="15">
        <v>7326</v>
      </c>
      <c r="H47" s="15">
        <v>5265</v>
      </c>
      <c r="I47" s="15">
        <v>98</v>
      </c>
      <c r="J47" s="15">
        <v>45</v>
      </c>
      <c r="K47" s="59">
        <v>41.3</v>
      </c>
      <c r="L47" s="15">
        <v>57397</v>
      </c>
      <c r="M47" s="15">
        <v>59304</v>
      </c>
      <c r="N47" s="15">
        <v>17719</v>
      </c>
      <c r="O47" s="15">
        <v>1036334</v>
      </c>
      <c r="P47" s="15">
        <v>929022</v>
      </c>
      <c r="Q47" s="15">
        <v>1210</v>
      </c>
      <c r="R47" s="15">
        <v>32891</v>
      </c>
      <c r="S47" s="15">
        <v>154146</v>
      </c>
      <c r="T47" s="15">
        <v>865886</v>
      </c>
      <c r="U47" s="15">
        <v>219681</v>
      </c>
      <c r="V47" s="15">
        <v>348466</v>
      </c>
      <c r="W47" s="15">
        <v>2308</v>
      </c>
      <c r="X47" s="15">
        <v>10070</v>
      </c>
      <c r="Y47" s="15">
        <v>41664</v>
      </c>
      <c r="Z47" s="15">
        <v>11529</v>
      </c>
      <c r="AA47" s="15">
        <v>303</v>
      </c>
    </row>
    <row r="48" spans="1:27" s="63" customFormat="1" ht="15" customHeight="1" x14ac:dyDescent="0.25">
      <c r="A48" s="58"/>
      <c r="B48" s="91" t="s">
        <v>253</v>
      </c>
      <c r="C48" s="66" t="s">
        <v>132</v>
      </c>
      <c r="D48" s="55" t="s">
        <v>103</v>
      </c>
      <c r="E48" s="15">
        <v>101.893</v>
      </c>
      <c r="F48" s="15">
        <v>6</v>
      </c>
      <c r="G48" s="15">
        <v>1732</v>
      </c>
      <c r="H48" s="15">
        <v>1293</v>
      </c>
      <c r="I48" s="15">
        <v>1</v>
      </c>
      <c r="J48" s="15">
        <v>5</v>
      </c>
      <c r="K48" s="59">
        <v>2.6</v>
      </c>
      <c r="L48" s="15">
        <v>687</v>
      </c>
      <c r="M48" s="15">
        <v>4078</v>
      </c>
      <c r="N48" s="15">
        <v>3876</v>
      </c>
      <c r="O48" s="15">
        <v>143637</v>
      </c>
      <c r="P48" s="15">
        <v>137885</v>
      </c>
      <c r="Q48" s="15">
        <v>151</v>
      </c>
      <c r="R48" s="15">
        <v>14141</v>
      </c>
      <c r="S48" s="15">
        <v>96237</v>
      </c>
      <c r="T48" s="15">
        <v>17900</v>
      </c>
      <c r="U48" s="15">
        <v>167422</v>
      </c>
      <c r="V48" s="15">
        <v>139478</v>
      </c>
      <c r="W48" s="15">
        <v>2928</v>
      </c>
      <c r="X48" s="15">
        <v>29813</v>
      </c>
      <c r="Y48" s="15">
        <v>49027</v>
      </c>
      <c r="Z48" s="15">
        <v>39993</v>
      </c>
      <c r="AA48" s="15">
        <v>333</v>
      </c>
    </row>
    <row r="49" spans="1:27" ht="15" customHeight="1" x14ac:dyDescent="0.25">
      <c r="B49" s="90"/>
      <c r="D49" s="55"/>
      <c r="E49" s="15"/>
      <c r="G49" s="16"/>
      <c r="H49" s="16"/>
      <c r="I49" s="16"/>
      <c r="J49" s="16"/>
      <c r="K49" s="59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ht="15" customHeight="1" x14ac:dyDescent="0.25">
      <c r="B50" s="89" t="s">
        <v>229</v>
      </c>
      <c r="D50" s="55"/>
      <c r="E50" s="15"/>
      <c r="G50" s="16"/>
      <c r="H50" s="16"/>
      <c r="I50" s="16"/>
      <c r="J50" s="16"/>
      <c r="K50" s="59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ht="15" customHeight="1" x14ac:dyDescent="0.25">
      <c r="A51" s="54" t="s">
        <v>163</v>
      </c>
      <c r="B51" s="66" t="s">
        <v>164</v>
      </c>
      <c r="C51" s="66" t="s">
        <v>132</v>
      </c>
      <c r="D51" s="55" t="s">
        <v>103</v>
      </c>
      <c r="E51" s="15">
        <v>27.995000000000001</v>
      </c>
      <c r="F51" s="15">
        <v>4</v>
      </c>
      <c r="G51" s="15">
        <v>852</v>
      </c>
      <c r="H51" s="15">
        <v>517</v>
      </c>
      <c r="I51" s="15">
        <v>12</v>
      </c>
      <c r="J51" s="15">
        <v>16</v>
      </c>
      <c r="K51" s="59">
        <v>13.15</v>
      </c>
      <c r="L51" s="15">
        <v>5490</v>
      </c>
      <c r="M51" s="15">
        <v>2332</v>
      </c>
      <c r="N51" s="15">
        <v>2289</v>
      </c>
      <c r="O51" s="15">
        <v>152897</v>
      </c>
      <c r="P51" s="15">
        <v>142909</v>
      </c>
      <c r="Q51" s="15">
        <v>115</v>
      </c>
      <c r="R51" s="15">
        <v>4443</v>
      </c>
      <c r="S51" s="15">
        <v>62918</v>
      </c>
      <c r="T51" s="15">
        <v>40036</v>
      </c>
      <c r="U51" s="15">
        <v>88200</v>
      </c>
      <c r="V51" s="15">
        <v>50454</v>
      </c>
      <c r="W51" s="15">
        <v>2354</v>
      </c>
      <c r="X51" s="15">
        <v>17115</v>
      </c>
      <c r="Y51" s="15">
        <v>30656</v>
      </c>
      <c r="Z51" s="15">
        <v>20604</v>
      </c>
      <c r="AA51" s="15">
        <v>199</v>
      </c>
    </row>
    <row r="52" spans="1:27" s="16" customFormat="1" ht="15" customHeight="1" x14ac:dyDescent="0.25">
      <c r="A52" s="54" t="s">
        <v>165</v>
      </c>
      <c r="B52" s="91" t="s">
        <v>166</v>
      </c>
      <c r="C52" s="66" t="s">
        <v>132</v>
      </c>
      <c r="D52" s="55" t="s">
        <v>103</v>
      </c>
      <c r="E52" s="15">
        <v>34.787999999999997</v>
      </c>
      <c r="F52" s="15">
        <v>3</v>
      </c>
      <c r="G52" s="15">
        <v>1925</v>
      </c>
      <c r="H52" s="15">
        <v>737</v>
      </c>
      <c r="I52" s="15">
        <v>18</v>
      </c>
      <c r="J52" s="15">
        <v>18</v>
      </c>
      <c r="K52" s="59">
        <v>17.75</v>
      </c>
      <c r="L52" s="15">
        <v>6440</v>
      </c>
      <c r="M52" s="15">
        <v>3784</v>
      </c>
      <c r="N52" s="15">
        <v>3537</v>
      </c>
      <c r="O52" s="15">
        <v>166983</v>
      </c>
      <c r="P52" s="15">
        <v>149081</v>
      </c>
      <c r="Q52" s="15">
        <v>180</v>
      </c>
      <c r="R52" s="15">
        <v>3973</v>
      </c>
      <c r="S52" s="15">
        <v>81766</v>
      </c>
      <c r="T52" s="15">
        <v>16001</v>
      </c>
      <c r="U52" s="15">
        <v>79564</v>
      </c>
      <c r="V52" s="15">
        <v>326961</v>
      </c>
      <c r="W52" s="15">
        <v>770</v>
      </c>
      <c r="X52" s="15">
        <v>18570</v>
      </c>
      <c r="Y52" s="15">
        <v>1134</v>
      </c>
      <c r="Z52" s="15">
        <v>92850</v>
      </c>
      <c r="AA52" s="15">
        <v>293</v>
      </c>
    </row>
    <row r="53" spans="1:27" ht="15" customHeight="1" x14ac:dyDescent="0.25">
      <c r="A53" s="54" t="s">
        <v>167</v>
      </c>
      <c r="B53" s="66" t="s">
        <v>168</v>
      </c>
      <c r="C53" s="66" t="s">
        <v>132</v>
      </c>
      <c r="D53" s="55" t="s">
        <v>103</v>
      </c>
      <c r="E53" s="15">
        <v>28.844000000000001</v>
      </c>
      <c r="F53" s="15">
        <v>2</v>
      </c>
      <c r="G53" s="15">
        <v>559</v>
      </c>
      <c r="H53" s="15">
        <v>354</v>
      </c>
      <c r="I53" s="15">
        <v>8</v>
      </c>
      <c r="J53" s="15">
        <v>10</v>
      </c>
      <c r="K53" s="59">
        <v>10</v>
      </c>
      <c r="L53" s="15">
        <v>6662</v>
      </c>
      <c r="M53" s="15">
        <v>3318</v>
      </c>
      <c r="N53" s="15">
        <v>2738</v>
      </c>
      <c r="O53" s="15">
        <v>74631</v>
      </c>
      <c r="P53" s="15">
        <v>59745</v>
      </c>
      <c r="Q53" s="15">
        <v>112</v>
      </c>
      <c r="R53" s="15">
        <v>3254</v>
      </c>
      <c r="S53" s="15">
        <v>28639</v>
      </c>
      <c r="T53" s="15">
        <v>25879</v>
      </c>
      <c r="U53" s="15">
        <v>75689</v>
      </c>
      <c r="V53" s="15">
        <v>12000</v>
      </c>
      <c r="W53" s="15">
        <v>1076</v>
      </c>
      <c r="X53" s="15">
        <v>7901</v>
      </c>
      <c r="Y53" s="15">
        <v>23124</v>
      </c>
      <c r="Z53" s="15">
        <v>4000</v>
      </c>
      <c r="AA53" s="15">
        <v>28</v>
      </c>
    </row>
    <row r="54" spans="1:27" ht="15" customHeight="1" x14ac:dyDescent="0.25">
      <c r="A54" s="54" t="s">
        <v>169</v>
      </c>
      <c r="B54" s="66" t="s">
        <v>170</v>
      </c>
      <c r="C54" s="66" t="s">
        <v>132</v>
      </c>
      <c r="D54" s="55" t="s">
        <v>103</v>
      </c>
      <c r="E54" s="15">
        <v>35.523000000000003</v>
      </c>
      <c r="F54" s="15">
        <v>1</v>
      </c>
      <c r="G54" s="15">
        <v>1238</v>
      </c>
      <c r="H54" s="15">
        <v>230</v>
      </c>
      <c r="I54" s="15">
        <v>8</v>
      </c>
      <c r="J54" s="15">
        <v>13</v>
      </c>
      <c r="K54" s="59">
        <v>13</v>
      </c>
      <c r="L54" s="15">
        <v>9229</v>
      </c>
      <c r="M54" s="15">
        <v>4051</v>
      </c>
      <c r="N54" s="15">
        <v>3951</v>
      </c>
      <c r="O54" s="15">
        <v>96305</v>
      </c>
      <c r="P54" s="15">
        <v>89503</v>
      </c>
      <c r="Q54" s="15">
        <v>166</v>
      </c>
      <c r="R54" s="15">
        <v>4469</v>
      </c>
      <c r="S54" s="15">
        <v>42810</v>
      </c>
      <c r="T54" s="15">
        <v>281192</v>
      </c>
      <c r="U54" s="15">
        <v>100667</v>
      </c>
      <c r="V54" s="15">
        <v>137979</v>
      </c>
      <c r="W54" s="15">
        <v>2198</v>
      </c>
      <c r="X54" s="15">
        <v>21230</v>
      </c>
      <c r="Y54" s="15">
        <v>34621</v>
      </c>
      <c r="Z54" s="15">
        <v>49500</v>
      </c>
      <c r="AA54" s="15">
        <v>480</v>
      </c>
    </row>
    <row r="55" spans="1:27" ht="15" customHeight="1" x14ac:dyDescent="0.25">
      <c r="A55" s="54" t="s">
        <v>171</v>
      </c>
      <c r="B55" s="66" t="s">
        <v>172</v>
      </c>
      <c r="C55" s="66" t="s">
        <v>132</v>
      </c>
      <c r="D55" s="55" t="s">
        <v>103</v>
      </c>
      <c r="E55" s="15">
        <v>43.49</v>
      </c>
      <c r="F55" s="15">
        <v>2</v>
      </c>
      <c r="G55" s="15">
        <v>800</v>
      </c>
      <c r="H55" s="15">
        <v>388</v>
      </c>
      <c r="I55" s="15">
        <v>8</v>
      </c>
      <c r="J55" s="15">
        <v>11</v>
      </c>
      <c r="K55" s="59">
        <v>11</v>
      </c>
      <c r="L55" s="15">
        <v>7753</v>
      </c>
      <c r="M55" s="15">
        <v>4607</v>
      </c>
      <c r="N55" s="15">
        <v>4191</v>
      </c>
      <c r="O55" s="15">
        <v>111331</v>
      </c>
      <c r="P55" s="15">
        <v>102812</v>
      </c>
      <c r="Q55" s="15">
        <v>133</v>
      </c>
      <c r="R55" s="15">
        <v>3862</v>
      </c>
      <c r="S55" s="15">
        <v>48257</v>
      </c>
      <c r="T55" s="15">
        <v>670333</v>
      </c>
      <c r="U55" s="15">
        <v>109664</v>
      </c>
      <c r="V55" s="15">
        <v>57322</v>
      </c>
      <c r="W55" s="15">
        <v>1474</v>
      </c>
      <c r="X55" s="15">
        <v>16160</v>
      </c>
      <c r="Y55" s="15">
        <v>40195</v>
      </c>
      <c r="Z55" s="15">
        <v>18994</v>
      </c>
      <c r="AA55" s="15">
        <v>61</v>
      </c>
    </row>
    <row r="56" spans="1:27" ht="15" customHeight="1" x14ac:dyDescent="0.25">
      <c r="A56" s="54" t="s">
        <v>173</v>
      </c>
      <c r="B56" s="66" t="s">
        <v>174</v>
      </c>
      <c r="C56" s="66" t="s">
        <v>132</v>
      </c>
      <c r="D56" s="55" t="s">
        <v>103</v>
      </c>
      <c r="E56" s="15">
        <v>27.84</v>
      </c>
      <c r="F56" s="15">
        <v>7</v>
      </c>
      <c r="G56" s="15">
        <v>2558</v>
      </c>
      <c r="H56" s="15">
        <v>1280</v>
      </c>
      <c r="I56" s="15">
        <v>20</v>
      </c>
      <c r="J56" s="15">
        <v>19</v>
      </c>
      <c r="K56" s="59">
        <v>16.5</v>
      </c>
      <c r="L56" s="15">
        <v>7517</v>
      </c>
      <c r="M56" s="15">
        <v>6316</v>
      </c>
      <c r="N56" s="15">
        <v>6132</v>
      </c>
      <c r="O56" s="15">
        <v>475480</v>
      </c>
      <c r="P56" s="15">
        <v>430528</v>
      </c>
      <c r="Q56" s="15">
        <v>196</v>
      </c>
      <c r="R56" s="15">
        <v>2827</v>
      </c>
      <c r="S56" s="15">
        <v>26559</v>
      </c>
      <c r="T56" s="15">
        <v>30654</v>
      </c>
      <c r="U56" s="15">
        <v>45882</v>
      </c>
      <c r="V56" s="15">
        <v>13600</v>
      </c>
      <c r="W56" s="15">
        <v>718</v>
      </c>
      <c r="X56" s="15">
        <v>9373</v>
      </c>
      <c r="Y56" s="15">
        <v>12713</v>
      </c>
      <c r="Z56" s="15">
        <v>3888</v>
      </c>
      <c r="AA56" s="15">
        <v>132</v>
      </c>
    </row>
    <row r="57" spans="1:27" ht="15" customHeight="1" x14ac:dyDescent="0.25">
      <c r="A57" s="54" t="s">
        <v>175</v>
      </c>
      <c r="B57" s="66" t="s">
        <v>176</v>
      </c>
      <c r="C57" s="66" t="s">
        <v>132</v>
      </c>
      <c r="D57" s="55" t="s">
        <v>103</v>
      </c>
      <c r="E57" s="15">
        <v>32.131</v>
      </c>
      <c r="F57" s="15">
        <v>4</v>
      </c>
      <c r="G57" s="15">
        <v>3492</v>
      </c>
      <c r="H57" s="15">
        <v>710</v>
      </c>
      <c r="I57" s="15">
        <v>34</v>
      </c>
      <c r="J57" s="15">
        <v>32</v>
      </c>
      <c r="K57" s="59">
        <v>31.25</v>
      </c>
      <c r="L57" s="15">
        <v>21030</v>
      </c>
      <c r="M57" s="15">
        <v>6150</v>
      </c>
      <c r="N57" s="15">
        <v>5458</v>
      </c>
      <c r="O57" s="15">
        <v>495846</v>
      </c>
      <c r="P57" s="15">
        <v>480228</v>
      </c>
      <c r="Q57" s="15">
        <v>392</v>
      </c>
      <c r="R57" s="15">
        <v>23044</v>
      </c>
      <c r="S57" s="15">
        <v>126467</v>
      </c>
      <c r="T57" s="15">
        <v>660120</v>
      </c>
      <c r="U57" s="15">
        <v>174015</v>
      </c>
      <c r="V57" s="15">
        <v>190943</v>
      </c>
      <c r="W57" s="15">
        <v>2483</v>
      </c>
      <c r="X57" s="15">
        <v>14759</v>
      </c>
      <c r="Y57" s="15">
        <v>41696</v>
      </c>
      <c r="Z57" s="15">
        <v>23398</v>
      </c>
      <c r="AA57" s="15">
        <v>638</v>
      </c>
    </row>
    <row r="58" spans="1:27" ht="15" customHeight="1" x14ac:dyDescent="0.25">
      <c r="A58" s="54" t="s">
        <v>177</v>
      </c>
      <c r="B58" s="66" t="s">
        <v>178</v>
      </c>
      <c r="C58" s="66" t="s">
        <v>132</v>
      </c>
      <c r="D58" s="55" t="s">
        <v>103</v>
      </c>
      <c r="E58" s="15">
        <v>29.337</v>
      </c>
      <c r="F58" s="15">
        <v>5</v>
      </c>
      <c r="G58" s="15">
        <v>2928</v>
      </c>
      <c r="H58" s="15">
        <v>836</v>
      </c>
      <c r="I58" s="15">
        <v>34</v>
      </c>
      <c r="J58" s="15">
        <v>18</v>
      </c>
      <c r="K58" s="59">
        <v>18</v>
      </c>
      <c r="L58" s="15">
        <v>4928</v>
      </c>
      <c r="M58" s="15">
        <v>3301</v>
      </c>
      <c r="N58" s="15">
        <v>3229</v>
      </c>
      <c r="O58" s="15">
        <v>168897</v>
      </c>
      <c r="P58" s="15">
        <v>144837</v>
      </c>
      <c r="Q58" s="15">
        <v>246</v>
      </c>
      <c r="R58" s="15">
        <v>6069</v>
      </c>
      <c r="S58" s="15">
        <v>38236</v>
      </c>
      <c r="T58" s="15">
        <v>182804</v>
      </c>
      <c r="U58" s="15">
        <v>102703</v>
      </c>
      <c r="V58" s="15">
        <v>40872</v>
      </c>
      <c r="W58" s="15">
        <v>1484</v>
      </c>
      <c r="X58" s="15">
        <v>7569</v>
      </c>
      <c r="Y58" s="15">
        <v>24137</v>
      </c>
      <c r="Z58" s="15">
        <v>3001</v>
      </c>
      <c r="AA58" s="15">
        <v>226</v>
      </c>
    </row>
    <row r="59" spans="1:27" ht="15" customHeight="1" x14ac:dyDescent="0.25">
      <c r="A59" s="54" t="s">
        <v>179</v>
      </c>
      <c r="B59" s="66" t="s">
        <v>180</v>
      </c>
      <c r="C59" s="66" t="s">
        <v>132</v>
      </c>
      <c r="D59" s="55" t="s">
        <v>103</v>
      </c>
      <c r="E59" s="15">
        <v>29.606000000000002</v>
      </c>
      <c r="F59" s="15">
        <v>9</v>
      </c>
      <c r="G59" s="15">
        <v>2182</v>
      </c>
      <c r="H59" s="15">
        <v>1952</v>
      </c>
      <c r="I59" s="15">
        <v>14</v>
      </c>
      <c r="J59" s="15">
        <v>22</v>
      </c>
      <c r="K59" s="59">
        <v>18.100000000000001</v>
      </c>
      <c r="L59" s="15">
        <v>33896</v>
      </c>
      <c r="M59" s="15">
        <v>3076</v>
      </c>
      <c r="N59" s="15">
        <v>2990</v>
      </c>
      <c r="O59" s="15">
        <v>196279</v>
      </c>
      <c r="P59" s="15">
        <v>183993</v>
      </c>
      <c r="Q59" s="15">
        <v>261</v>
      </c>
      <c r="R59" s="15">
        <v>7361</v>
      </c>
      <c r="S59" s="15">
        <v>47443</v>
      </c>
      <c r="T59" s="15">
        <v>30286</v>
      </c>
      <c r="U59" s="15">
        <v>65101</v>
      </c>
      <c r="V59" s="15">
        <v>112654</v>
      </c>
      <c r="W59" s="15">
        <v>2311</v>
      </c>
      <c r="X59" s="15">
        <v>15794</v>
      </c>
      <c r="Y59" s="15">
        <v>19717</v>
      </c>
      <c r="Z59" s="15">
        <v>22407</v>
      </c>
      <c r="AA59" s="15">
        <v>438</v>
      </c>
    </row>
    <row r="60" spans="1:27" s="16" customFormat="1" ht="15" customHeight="1" x14ac:dyDescent="0.25">
      <c r="A60" s="54" t="s">
        <v>181</v>
      </c>
      <c r="B60" s="66" t="s">
        <v>182</v>
      </c>
      <c r="C60" s="66" t="s">
        <v>132</v>
      </c>
      <c r="D60" s="55" t="s">
        <v>103</v>
      </c>
      <c r="E60" s="15">
        <v>30.437000000000001</v>
      </c>
      <c r="F60" s="15">
        <v>3</v>
      </c>
      <c r="G60" s="15">
        <v>1181</v>
      </c>
      <c r="H60" s="15">
        <v>546</v>
      </c>
      <c r="I60" s="15">
        <v>21</v>
      </c>
      <c r="J60" s="15">
        <v>12</v>
      </c>
      <c r="K60" s="59">
        <v>11.46</v>
      </c>
      <c r="L60" s="15">
        <v>8966</v>
      </c>
      <c r="M60" s="15">
        <v>3190</v>
      </c>
      <c r="N60" s="15">
        <v>3167</v>
      </c>
      <c r="O60" s="15">
        <v>150086</v>
      </c>
      <c r="P60" s="15">
        <v>145544</v>
      </c>
      <c r="Q60" s="15">
        <v>210</v>
      </c>
      <c r="R60" s="15">
        <v>4332</v>
      </c>
      <c r="S60" s="15">
        <v>45574</v>
      </c>
      <c r="T60" s="15">
        <v>223134</v>
      </c>
      <c r="U60" s="15">
        <v>59675</v>
      </c>
      <c r="V60" s="15">
        <v>45315</v>
      </c>
      <c r="W60" s="15">
        <v>885</v>
      </c>
      <c r="X60" s="15">
        <v>11883</v>
      </c>
      <c r="Y60" s="15">
        <v>13193</v>
      </c>
      <c r="Z60" s="15">
        <v>14290</v>
      </c>
      <c r="AA60" s="15">
        <v>117</v>
      </c>
    </row>
    <row r="61" spans="1:27" ht="15" customHeight="1" x14ac:dyDescent="0.25">
      <c r="A61" s="54" t="s">
        <v>183</v>
      </c>
      <c r="B61" s="66" t="s">
        <v>184</v>
      </c>
      <c r="C61" s="66" t="s">
        <v>132</v>
      </c>
      <c r="D61" s="55" t="s">
        <v>103</v>
      </c>
      <c r="E61" s="15">
        <v>26.827999999999999</v>
      </c>
      <c r="F61" s="15">
        <v>4</v>
      </c>
      <c r="G61" s="15">
        <v>1764</v>
      </c>
      <c r="H61" s="15">
        <v>798</v>
      </c>
      <c r="I61" s="15">
        <v>25</v>
      </c>
      <c r="J61" s="15">
        <v>17</v>
      </c>
      <c r="K61" s="59">
        <v>14.4</v>
      </c>
      <c r="L61" s="15">
        <v>3568</v>
      </c>
      <c r="M61" s="15">
        <v>5164</v>
      </c>
      <c r="N61" s="15">
        <v>3316</v>
      </c>
      <c r="O61" s="15">
        <v>256735</v>
      </c>
      <c r="P61" s="15">
        <v>222026</v>
      </c>
      <c r="Q61" s="15">
        <v>150</v>
      </c>
      <c r="R61" s="15">
        <v>4618</v>
      </c>
      <c r="S61" s="15">
        <v>51957</v>
      </c>
      <c r="T61" s="15">
        <v>202727</v>
      </c>
      <c r="U61" s="15">
        <v>52671</v>
      </c>
      <c r="V61" s="15">
        <v>43923</v>
      </c>
      <c r="W61" s="15">
        <v>601</v>
      </c>
      <c r="X61" s="15">
        <v>14555</v>
      </c>
      <c r="Y61" s="15">
        <v>24511</v>
      </c>
      <c r="Z61" s="15">
        <v>3939</v>
      </c>
      <c r="AA61" s="15">
        <v>401</v>
      </c>
    </row>
    <row r="62" spans="1:27" ht="15" customHeight="1" x14ac:dyDescent="0.25">
      <c r="A62" s="54" t="s">
        <v>185</v>
      </c>
      <c r="B62" s="66" t="s">
        <v>186</v>
      </c>
      <c r="C62" s="66" t="s">
        <v>132</v>
      </c>
      <c r="D62" s="55" t="s">
        <v>103</v>
      </c>
      <c r="E62" s="15">
        <v>26.337</v>
      </c>
      <c r="F62" s="15">
        <v>1</v>
      </c>
      <c r="G62" s="15">
        <v>790</v>
      </c>
      <c r="H62" s="15">
        <v>248</v>
      </c>
      <c r="I62" s="15">
        <v>12</v>
      </c>
      <c r="J62" s="15">
        <v>8</v>
      </c>
      <c r="K62" s="59">
        <v>8</v>
      </c>
      <c r="L62" s="15">
        <v>7935</v>
      </c>
      <c r="M62" s="15">
        <v>3046</v>
      </c>
      <c r="N62" s="15">
        <v>2707</v>
      </c>
      <c r="O62" s="15">
        <v>173195</v>
      </c>
      <c r="P62" s="15">
        <v>158301</v>
      </c>
      <c r="Q62" s="15">
        <v>170</v>
      </c>
      <c r="R62" s="15">
        <v>5895</v>
      </c>
      <c r="S62" s="15">
        <v>81657</v>
      </c>
      <c r="T62" s="15">
        <v>325619</v>
      </c>
      <c r="U62" s="15">
        <v>182056</v>
      </c>
      <c r="V62" s="15">
        <v>27268</v>
      </c>
      <c r="W62" s="15">
        <v>1715</v>
      </c>
      <c r="X62" s="15">
        <v>24503</v>
      </c>
      <c r="Y62" s="15">
        <v>39198</v>
      </c>
      <c r="Z62" s="15">
        <v>12230</v>
      </c>
      <c r="AA62" s="15">
        <v>567</v>
      </c>
    </row>
    <row r="63" spans="1:27" s="16" customFormat="1" ht="15" customHeight="1" x14ac:dyDescent="0.25">
      <c r="A63" s="54" t="s">
        <v>187</v>
      </c>
      <c r="B63" s="66" t="s">
        <v>188</v>
      </c>
      <c r="C63" s="66" t="s">
        <v>132</v>
      </c>
      <c r="D63" s="55" t="s">
        <v>103</v>
      </c>
      <c r="E63" s="15">
        <v>29.324000000000002</v>
      </c>
      <c r="F63" s="15">
        <v>3</v>
      </c>
      <c r="G63" s="15">
        <v>2935</v>
      </c>
      <c r="H63" s="15">
        <v>534</v>
      </c>
      <c r="I63" s="15">
        <v>18</v>
      </c>
      <c r="J63" s="15">
        <v>15</v>
      </c>
      <c r="K63" s="59">
        <v>14.04</v>
      </c>
      <c r="L63" s="15">
        <v>4490</v>
      </c>
      <c r="M63" s="15">
        <v>2929</v>
      </c>
      <c r="N63" s="15">
        <v>2519</v>
      </c>
      <c r="O63" s="15">
        <v>132483</v>
      </c>
      <c r="P63" s="15">
        <v>124705</v>
      </c>
      <c r="Q63" s="15">
        <v>160</v>
      </c>
      <c r="R63" s="15">
        <v>4038</v>
      </c>
      <c r="S63" s="15">
        <v>43813</v>
      </c>
      <c r="T63" s="15">
        <v>122363</v>
      </c>
      <c r="U63" s="15">
        <v>54234</v>
      </c>
      <c r="V63" s="15">
        <v>131109</v>
      </c>
      <c r="W63" s="15">
        <v>1199</v>
      </c>
      <c r="X63" s="15">
        <v>12174</v>
      </c>
      <c r="Y63" s="15">
        <v>8745</v>
      </c>
      <c r="Z63" s="15">
        <v>36522</v>
      </c>
      <c r="AA63" s="15">
        <v>489</v>
      </c>
    </row>
    <row r="64" spans="1:27" s="16" customFormat="1" ht="15" customHeight="1" x14ac:dyDescent="0.25">
      <c r="A64" s="54" t="s">
        <v>189</v>
      </c>
      <c r="B64" s="66" t="s">
        <v>190</v>
      </c>
      <c r="C64" s="66" t="s">
        <v>132</v>
      </c>
      <c r="D64" s="55" t="s">
        <v>103</v>
      </c>
      <c r="E64" s="15">
        <v>27.135999999999999</v>
      </c>
      <c r="F64" s="15">
        <v>5</v>
      </c>
      <c r="G64" s="15">
        <v>1450</v>
      </c>
      <c r="H64" s="15">
        <v>745</v>
      </c>
      <c r="I64" s="15">
        <v>11</v>
      </c>
      <c r="J64" s="15">
        <v>14</v>
      </c>
      <c r="K64" s="59">
        <v>13.02</v>
      </c>
      <c r="L64" s="15">
        <v>9863</v>
      </c>
      <c r="M64" s="15">
        <v>6524</v>
      </c>
      <c r="N64" s="15">
        <v>6487</v>
      </c>
      <c r="O64" s="15">
        <v>155191</v>
      </c>
      <c r="P64" s="15">
        <v>151724</v>
      </c>
      <c r="Q64" s="15">
        <v>2316</v>
      </c>
      <c r="R64" s="15">
        <v>3719</v>
      </c>
      <c r="S64" s="15">
        <v>39414</v>
      </c>
      <c r="T64" s="15">
        <v>32946</v>
      </c>
      <c r="U64" s="15">
        <v>57827</v>
      </c>
      <c r="V64" s="15">
        <v>12288</v>
      </c>
      <c r="W64" s="15">
        <v>2070</v>
      </c>
      <c r="X64" s="15">
        <v>11229</v>
      </c>
      <c r="Y64" s="15">
        <v>8280</v>
      </c>
      <c r="Z64" s="15">
        <v>4490</v>
      </c>
      <c r="AA64" s="15">
        <v>171</v>
      </c>
    </row>
    <row r="65" spans="1:27" s="16" customFormat="1" ht="15" customHeight="1" x14ac:dyDescent="0.25">
      <c r="A65" s="54" t="s">
        <v>191</v>
      </c>
      <c r="B65" s="66" t="s">
        <v>192</v>
      </c>
      <c r="C65" s="66" t="s">
        <v>132</v>
      </c>
      <c r="D65" s="55" t="s">
        <v>103</v>
      </c>
      <c r="E65" s="15">
        <v>33.317999999999998</v>
      </c>
      <c r="F65" s="15">
        <v>3</v>
      </c>
      <c r="G65" s="15">
        <v>2750</v>
      </c>
      <c r="H65" s="15">
        <v>493</v>
      </c>
      <c r="I65" s="15">
        <v>29</v>
      </c>
      <c r="J65" s="15">
        <v>14</v>
      </c>
      <c r="K65" s="59">
        <v>14</v>
      </c>
      <c r="L65" s="15">
        <v>10114</v>
      </c>
      <c r="M65" s="15">
        <v>3922</v>
      </c>
      <c r="N65" s="15">
        <v>3542</v>
      </c>
      <c r="O65" s="15">
        <v>171451</v>
      </c>
      <c r="P65" s="15">
        <v>155030</v>
      </c>
      <c r="Q65" s="15">
        <v>207</v>
      </c>
      <c r="R65" s="15">
        <v>5736</v>
      </c>
      <c r="S65" s="15">
        <v>48836</v>
      </c>
      <c r="T65" s="15">
        <v>39672</v>
      </c>
      <c r="U65" s="15">
        <v>102676</v>
      </c>
      <c r="V65" s="15">
        <v>162828</v>
      </c>
      <c r="W65" s="15">
        <v>695</v>
      </c>
      <c r="X65" s="15">
        <v>8907</v>
      </c>
      <c r="Y65" s="15">
        <v>3229</v>
      </c>
      <c r="Z65" s="15">
        <v>31271</v>
      </c>
      <c r="AA65" s="15">
        <v>81</v>
      </c>
    </row>
    <row r="66" spans="1:27" ht="15" customHeight="1" x14ac:dyDescent="0.25">
      <c r="A66" s="54" t="s">
        <v>193</v>
      </c>
      <c r="B66" s="66" t="s">
        <v>194</v>
      </c>
      <c r="C66" s="66" t="s">
        <v>132</v>
      </c>
      <c r="D66" s="55" t="s">
        <v>103</v>
      </c>
      <c r="E66" s="15">
        <v>27.492000000000001</v>
      </c>
      <c r="F66" s="15">
        <v>3</v>
      </c>
      <c r="G66" s="15">
        <v>934</v>
      </c>
      <c r="H66" s="15">
        <v>539</v>
      </c>
      <c r="I66" s="15">
        <v>13</v>
      </c>
      <c r="J66" s="15">
        <v>11</v>
      </c>
      <c r="K66" s="59">
        <v>10</v>
      </c>
      <c r="L66" s="15">
        <v>3484</v>
      </c>
      <c r="M66" s="15">
        <v>1952</v>
      </c>
      <c r="N66" s="15">
        <v>1789</v>
      </c>
      <c r="O66" s="15">
        <v>72484</v>
      </c>
      <c r="P66" s="15">
        <v>65151</v>
      </c>
      <c r="Q66" s="15">
        <v>152</v>
      </c>
      <c r="R66" s="15">
        <v>2406</v>
      </c>
      <c r="S66" s="15">
        <v>30581</v>
      </c>
      <c r="T66" s="15">
        <v>106393</v>
      </c>
      <c r="U66" s="15">
        <v>35264</v>
      </c>
      <c r="V66" s="15">
        <v>8907</v>
      </c>
      <c r="W66" s="15">
        <v>746</v>
      </c>
      <c r="X66" s="15">
        <v>8532</v>
      </c>
      <c r="Y66" s="15">
        <v>6184</v>
      </c>
      <c r="Z66" s="15">
        <v>3366</v>
      </c>
      <c r="AA66" s="15">
        <v>229</v>
      </c>
    </row>
    <row r="67" spans="1:27" ht="15" customHeight="1" x14ac:dyDescent="0.25">
      <c r="A67" s="54" t="s">
        <v>195</v>
      </c>
      <c r="B67" s="66" t="s">
        <v>196</v>
      </c>
      <c r="C67" s="66" t="s">
        <v>132</v>
      </c>
      <c r="D67" s="55" t="s">
        <v>103</v>
      </c>
      <c r="E67" s="15">
        <v>32.564</v>
      </c>
      <c r="F67" s="15">
        <v>2</v>
      </c>
      <c r="G67" s="15">
        <v>1721</v>
      </c>
      <c r="H67" s="15">
        <v>443</v>
      </c>
      <c r="I67" s="15">
        <v>20</v>
      </c>
      <c r="J67" s="15">
        <v>9</v>
      </c>
      <c r="K67" s="59">
        <v>9</v>
      </c>
      <c r="L67" s="15">
        <v>4281</v>
      </c>
      <c r="M67" s="15">
        <v>1934</v>
      </c>
      <c r="N67" s="15">
        <v>1876</v>
      </c>
      <c r="O67" s="15">
        <v>102339</v>
      </c>
      <c r="P67" s="15">
        <v>97404</v>
      </c>
      <c r="Q67" s="15">
        <v>146</v>
      </c>
      <c r="R67" s="15">
        <v>3625</v>
      </c>
      <c r="S67" s="15">
        <v>31111</v>
      </c>
      <c r="T67" s="15">
        <v>33362</v>
      </c>
      <c r="U67" s="15">
        <v>39501</v>
      </c>
      <c r="V67" s="15">
        <v>43998</v>
      </c>
      <c r="W67" s="15">
        <v>797</v>
      </c>
      <c r="X67" s="15">
        <v>7198</v>
      </c>
      <c r="Y67" s="15">
        <v>6209</v>
      </c>
      <c r="Z67" s="15">
        <v>9071</v>
      </c>
      <c r="AA67" s="15">
        <v>282</v>
      </c>
    </row>
    <row r="68" spans="1:27" s="16" customFormat="1" ht="15" customHeight="1" x14ac:dyDescent="0.25">
      <c r="A68" s="54" t="s">
        <v>197</v>
      </c>
      <c r="B68" s="66" t="s">
        <v>198</v>
      </c>
      <c r="C68" s="66" t="s">
        <v>132</v>
      </c>
      <c r="D68" s="55" t="s">
        <v>103</v>
      </c>
      <c r="E68" s="15">
        <v>30.382000000000001</v>
      </c>
      <c r="F68" s="15">
        <v>3</v>
      </c>
      <c r="G68" s="15">
        <v>1914</v>
      </c>
      <c r="H68" s="15">
        <v>587</v>
      </c>
      <c r="I68" s="15">
        <v>17</v>
      </c>
      <c r="J68" s="15">
        <v>20</v>
      </c>
      <c r="K68" s="59">
        <v>20</v>
      </c>
      <c r="L68" s="15">
        <v>6298</v>
      </c>
      <c r="M68" s="15">
        <v>3752</v>
      </c>
      <c r="N68" s="15">
        <v>3422</v>
      </c>
      <c r="O68" s="15">
        <v>288449</v>
      </c>
      <c r="P68" s="15">
        <v>276847</v>
      </c>
      <c r="Q68" s="15">
        <v>174</v>
      </c>
      <c r="R68" s="15">
        <v>9671</v>
      </c>
      <c r="S68" s="15">
        <v>59609</v>
      </c>
      <c r="T68" s="15">
        <v>68219</v>
      </c>
      <c r="U68" s="15">
        <v>97106</v>
      </c>
      <c r="V68" s="15">
        <v>142550</v>
      </c>
      <c r="W68" s="15">
        <v>803</v>
      </c>
      <c r="X68" s="15">
        <v>12219</v>
      </c>
      <c r="Y68" s="15">
        <v>29167</v>
      </c>
      <c r="Z68" s="15">
        <v>45950</v>
      </c>
      <c r="AA68" s="15">
        <v>443</v>
      </c>
    </row>
    <row r="69" spans="1:27" ht="15" customHeight="1" x14ac:dyDescent="0.25">
      <c r="A69" s="54" t="s">
        <v>199</v>
      </c>
      <c r="B69" s="66" t="s">
        <v>200</v>
      </c>
      <c r="C69" s="66" t="s">
        <v>132</v>
      </c>
      <c r="D69" s="55" t="s">
        <v>103</v>
      </c>
      <c r="E69" s="15">
        <v>25.460999999999999</v>
      </c>
      <c r="F69" s="15">
        <v>2</v>
      </c>
      <c r="G69" s="15">
        <v>1943</v>
      </c>
      <c r="H69" s="15">
        <v>207</v>
      </c>
      <c r="I69" s="15">
        <v>20</v>
      </c>
      <c r="J69" s="15">
        <v>7</v>
      </c>
      <c r="K69" s="59">
        <v>7</v>
      </c>
      <c r="L69" s="15">
        <v>9785</v>
      </c>
      <c r="M69" s="15">
        <v>3781</v>
      </c>
      <c r="N69" s="15">
        <v>3692</v>
      </c>
      <c r="O69" s="15">
        <v>176236</v>
      </c>
      <c r="P69" s="15">
        <v>163194</v>
      </c>
      <c r="Q69" s="15">
        <v>250</v>
      </c>
      <c r="R69" s="15">
        <v>5046</v>
      </c>
      <c r="S69" s="15">
        <v>18385</v>
      </c>
      <c r="T69" s="15">
        <v>77785</v>
      </c>
      <c r="U69" s="15">
        <v>46943</v>
      </c>
      <c r="V69" s="15">
        <v>65431</v>
      </c>
      <c r="W69" s="15">
        <v>681</v>
      </c>
      <c r="X69" s="15">
        <v>13415</v>
      </c>
      <c r="Y69" s="15">
        <v>5080</v>
      </c>
      <c r="Z69" s="15">
        <v>23568</v>
      </c>
      <c r="AA69" s="15">
        <v>321</v>
      </c>
    </row>
    <row r="70" spans="1:27" s="16" customFormat="1" ht="15" customHeight="1" x14ac:dyDescent="0.25">
      <c r="A70" s="54" t="s">
        <v>201</v>
      </c>
      <c r="B70" s="66" t="s">
        <v>202</v>
      </c>
      <c r="C70" s="66" t="s">
        <v>132</v>
      </c>
      <c r="D70" s="55" t="s">
        <v>103</v>
      </c>
      <c r="E70" s="15">
        <v>27.08</v>
      </c>
      <c r="F70" s="15">
        <v>3</v>
      </c>
      <c r="G70" s="15">
        <v>2152</v>
      </c>
      <c r="H70" s="15">
        <v>640</v>
      </c>
      <c r="I70" s="15">
        <v>20</v>
      </c>
      <c r="J70" s="15">
        <v>16</v>
      </c>
      <c r="K70" s="59">
        <v>15.1</v>
      </c>
      <c r="L70" s="15">
        <v>7323</v>
      </c>
      <c r="M70" s="15">
        <v>4297</v>
      </c>
      <c r="N70" s="15">
        <v>4113</v>
      </c>
      <c r="O70" s="15">
        <v>141399</v>
      </c>
      <c r="P70" s="15">
        <v>135158</v>
      </c>
      <c r="Q70" s="15">
        <v>158</v>
      </c>
      <c r="R70" s="15">
        <v>3254</v>
      </c>
      <c r="S70" s="15">
        <v>48448</v>
      </c>
      <c r="T70" s="15">
        <v>131776</v>
      </c>
      <c r="U70" s="15">
        <v>40355</v>
      </c>
      <c r="V70" s="15">
        <v>132856</v>
      </c>
      <c r="W70" s="15">
        <v>1100</v>
      </c>
      <c r="X70" s="15">
        <v>14730</v>
      </c>
      <c r="Y70" s="15">
        <v>18940</v>
      </c>
      <c r="Z70" s="15">
        <v>15100</v>
      </c>
      <c r="AA70" s="15">
        <v>279</v>
      </c>
    </row>
    <row r="71" spans="1:27" ht="15" customHeight="1" x14ac:dyDescent="0.25">
      <c r="A71" s="54" t="s">
        <v>203</v>
      </c>
      <c r="B71" s="66" t="s">
        <v>204</v>
      </c>
      <c r="C71" s="66" t="s">
        <v>132</v>
      </c>
      <c r="D71" s="55" t="s">
        <v>103</v>
      </c>
      <c r="E71" s="15">
        <v>38.591000000000001</v>
      </c>
      <c r="F71" s="15">
        <v>1</v>
      </c>
      <c r="G71" s="15">
        <v>269</v>
      </c>
      <c r="H71" s="15">
        <v>207</v>
      </c>
      <c r="I71" s="15">
        <v>0</v>
      </c>
      <c r="J71" s="15">
        <v>6</v>
      </c>
      <c r="K71" s="59">
        <v>6</v>
      </c>
      <c r="L71" s="15">
        <v>5269</v>
      </c>
      <c r="M71" s="15">
        <v>3095</v>
      </c>
      <c r="N71" s="15">
        <v>2969</v>
      </c>
      <c r="O71" s="15">
        <v>49037</v>
      </c>
      <c r="P71" s="15">
        <v>46436</v>
      </c>
      <c r="Q71" s="15">
        <v>125</v>
      </c>
      <c r="R71" s="15">
        <v>2807</v>
      </c>
      <c r="S71" s="15">
        <v>11182</v>
      </c>
      <c r="T71" s="15">
        <v>66766</v>
      </c>
      <c r="U71" s="15">
        <v>55765</v>
      </c>
      <c r="V71" s="15">
        <v>6064</v>
      </c>
      <c r="W71" s="15">
        <v>1367</v>
      </c>
      <c r="X71" s="15">
        <v>4052</v>
      </c>
      <c r="Y71" s="15">
        <v>13615</v>
      </c>
      <c r="Z71" s="15">
        <v>508</v>
      </c>
      <c r="AA71" s="15">
        <v>30</v>
      </c>
    </row>
    <row r="72" spans="1:27" ht="15" customHeight="1" x14ac:dyDescent="0.25">
      <c r="A72" s="54" t="s">
        <v>205</v>
      </c>
      <c r="B72" s="66" t="s">
        <v>206</v>
      </c>
      <c r="C72" s="66" t="s">
        <v>132</v>
      </c>
      <c r="D72" s="55" t="s">
        <v>103</v>
      </c>
      <c r="E72" s="15">
        <v>32.728000000000002</v>
      </c>
      <c r="F72" s="15">
        <v>6</v>
      </c>
      <c r="G72" s="15">
        <v>2497</v>
      </c>
      <c r="H72" s="15">
        <v>1148</v>
      </c>
      <c r="I72" s="15">
        <v>24</v>
      </c>
      <c r="J72" s="15">
        <v>35</v>
      </c>
      <c r="K72" s="59">
        <v>32</v>
      </c>
      <c r="L72" s="15">
        <v>12129</v>
      </c>
      <c r="M72" s="15">
        <v>44144</v>
      </c>
      <c r="N72" s="15">
        <v>9473</v>
      </c>
      <c r="O72" s="15">
        <v>636052</v>
      </c>
      <c r="P72" s="15">
        <v>429634</v>
      </c>
      <c r="Q72" s="15">
        <v>359</v>
      </c>
      <c r="R72" s="15">
        <v>6022</v>
      </c>
      <c r="S72" s="15">
        <v>51743</v>
      </c>
      <c r="T72" s="15">
        <v>198841</v>
      </c>
      <c r="U72" s="15">
        <v>165119</v>
      </c>
      <c r="V72" s="15">
        <v>459659</v>
      </c>
      <c r="W72" s="15">
        <v>1534</v>
      </c>
      <c r="X72" s="15">
        <v>14785</v>
      </c>
      <c r="Y72" s="15">
        <v>51990</v>
      </c>
      <c r="Z72" s="15">
        <v>159317</v>
      </c>
      <c r="AA72" s="15">
        <v>207</v>
      </c>
    </row>
    <row r="73" spans="1:27" s="65" customFormat="1" ht="15" customHeight="1" x14ac:dyDescent="0.25">
      <c r="A73" s="54" t="s">
        <v>231</v>
      </c>
      <c r="B73" s="93" t="s">
        <v>207</v>
      </c>
      <c r="C73" s="66" t="s">
        <v>132</v>
      </c>
      <c r="D73" s="55" t="s">
        <v>103</v>
      </c>
      <c r="E73" s="15">
        <f>SUM(E6:E23)+E27+SUM(E31:E35)+E39+SUM(E51:E72)</f>
        <v>4409.7569999999996</v>
      </c>
      <c r="F73" s="64">
        <f t="shared" ref="F73:AA73" si="4">SUM(F6:F23)+F27+SUM(F31:F35)+F39+SUM(F51:F72)</f>
        <v>713</v>
      </c>
      <c r="G73" s="64">
        <f t="shared" si="4"/>
        <v>509144</v>
      </c>
      <c r="H73" s="64">
        <f t="shared" si="4"/>
        <v>142301</v>
      </c>
      <c r="I73" s="64">
        <f t="shared" si="4"/>
        <v>5272</v>
      </c>
      <c r="J73" s="64">
        <f t="shared" si="4"/>
        <v>4225</v>
      </c>
      <c r="K73" s="59">
        <f t="shared" si="4"/>
        <v>3971.8599999999992</v>
      </c>
      <c r="L73" s="64">
        <f t="shared" si="4"/>
        <v>5467182</v>
      </c>
      <c r="M73" s="64">
        <f t="shared" si="4"/>
        <v>1325827</v>
      </c>
      <c r="N73" s="64">
        <f t="shared" si="4"/>
        <v>1012256</v>
      </c>
      <c r="O73" s="64">
        <f t="shared" si="4"/>
        <v>72807219</v>
      </c>
      <c r="P73" s="64">
        <f t="shared" si="4"/>
        <v>55970994</v>
      </c>
      <c r="Q73" s="64">
        <f t="shared" si="4"/>
        <v>60124</v>
      </c>
      <c r="R73" s="64">
        <f t="shared" si="4"/>
        <v>1274154</v>
      </c>
      <c r="S73" s="64">
        <f t="shared" si="4"/>
        <v>12500327</v>
      </c>
      <c r="T73" s="64">
        <f t="shared" si="4"/>
        <v>106634420</v>
      </c>
      <c r="U73" s="64">
        <f t="shared" si="4"/>
        <v>13932434</v>
      </c>
      <c r="V73" s="64">
        <f t="shared" si="4"/>
        <v>17600622</v>
      </c>
      <c r="W73" s="64">
        <f t="shared" si="4"/>
        <v>178142</v>
      </c>
      <c r="X73" s="64">
        <f t="shared" si="4"/>
        <v>1703876</v>
      </c>
      <c r="Y73" s="64">
        <f t="shared" si="4"/>
        <v>2572061</v>
      </c>
      <c r="Z73" s="64">
        <f t="shared" si="4"/>
        <v>4015370</v>
      </c>
      <c r="AA73" s="64">
        <f t="shared" si="4"/>
        <v>46381</v>
      </c>
    </row>
    <row r="74" spans="1:27" ht="15" customHeight="1" x14ac:dyDescent="0.25">
      <c r="D74" s="55"/>
      <c r="E74" s="15"/>
      <c r="G74" s="57"/>
      <c r="H74" s="57"/>
      <c r="I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</row>
    <row r="75" spans="1:27" s="68" customFormat="1" ht="15" customHeight="1" x14ac:dyDescent="0.3">
      <c r="A75" s="54" t="s">
        <v>232</v>
      </c>
      <c r="B75" s="93" t="s">
        <v>230</v>
      </c>
      <c r="C75" s="66" t="s">
        <v>132</v>
      </c>
      <c r="D75" s="55" t="s">
        <v>103</v>
      </c>
      <c r="E75" s="15">
        <v>2479.614</v>
      </c>
      <c r="F75" s="15">
        <v>410</v>
      </c>
      <c r="G75" s="15">
        <v>141440</v>
      </c>
      <c r="H75" s="15">
        <v>89981</v>
      </c>
      <c r="I75" s="15">
        <v>2100</v>
      </c>
      <c r="J75" s="15">
        <v>1153</v>
      </c>
      <c r="K75" s="59">
        <v>1083.73</v>
      </c>
      <c r="L75" s="15">
        <v>1357563</v>
      </c>
      <c r="M75" s="15">
        <v>318128</v>
      </c>
      <c r="N75" s="15">
        <v>295233</v>
      </c>
      <c r="O75" s="15">
        <v>14239005</v>
      </c>
      <c r="P75" s="15">
        <v>13041181</v>
      </c>
      <c r="Q75" s="15">
        <v>24507</v>
      </c>
      <c r="R75" s="15">
        <v>345726</v>
      </c>
      <c r="S75" s="15">
        <v>3454182</v>
      </c>
      <c r="T75" s="15">
        <v>6869788</v>
      </c>
      <c r="U75" s="15">
        <v>5586760</v>
      </c>
      <c r="V75" s="15">
        <v>4719119</v>
      </c>
      <c r="W75" s="15">
        <v>107824</v>
      </c>
      <c r="X75" s="15">
        <v>1177685</v>
      </c>
      <c r="Y75" s="15">
        <v>1586858</v>
      </c>
      <c r="Z75" s="15">
        <v>1514576</v>
      </c>
      <c r="AA75" s="15">
        <v>28798</v>
      </c>
    </row>
    <row r="76" spans="1:27" ht="15" customHeight="1" x14ac:dyDescent="0.25">
      <c r="A76" s="69"/>
      <c r="B76" s="93" t="s">
        <v>233</v>
      </c>
      <c r="C76" s="66" t="s">
        <v>132</v>
      </c>
      <c r="D76" s="55" t="s">
        <v>103</v>
      </c>
      <c r="E76" s="15">
        <f>SUM(E6:E23)+E27+SUM(E31:E35)+E39+SUM(E51:E72)+E75</f>
        <v>6889.3709999999992</v>
      </c>
      <c r="F76" s="62">
        <f t="shared" ref="F76:AA76" si="5">SUM(F6:F23)+F27+SUM(F31:F35)+F39+SUM(F51:F72)+F75</f>
        <v>1123</v>
      </c>
      <c r="G76" s="62">
        <f t="shared" si="5"/>
        <v>650584</v>
      </c>
      <c r="H76" s="62">
        <f t="shared" si="5"/>
        <v>232282</v>
      </c>
      <c r="I76" s="62">
        <f t="shared" si="5"/>
        <v>7372</v>
      </c>
      <c r="J76" s="62">
        <f t="shared" si="5"/>
        <v>5378</v>
      </c>
      <c r="K76" s="59">
        <f t="shared" si="5"/>
        <v>5055.5899999999992</v>
      </c>
      <c r="L76" s="62">
        <f t="shared" si="5"/>
        <v>6824745</v>
      </c>
      <c r="M76" s="62">
        <f t="shared" si="5"/>
        <v>1643955</v>
      </c>
      <c r="N76" s="62">
        <f t="shared" si="5"/>
        <v>1307489</v>
      </c>
      <c r="O76" s="62">
        <f t="shared" si="5"/>
        <v>87046224</v>
      </c>
      <c r="P76" s="62">
        <f t="shared" si="5"/>
        <v>69012175</v>
      </c>
      <c r="Q76" s="62">
        <f t="shared" si="5"/>
        <v>84631</v>
      </c>
      <c r="R76" s="62">
        <f t="shared" si="5"/>
        <v>1619880</v>
      </c>
      <c r="S76" s="62">
        <f t="shared" si="5"/>
        <v>15954509</v>
      </c>
      <c r="T76" s="62">
        <f t="shared" si="5"/>
        <v>113504208</v>
      </c>
      <c r="U76" s="62">
        <f t="shared" si="5"/>
        <v>19519194</v>
      </c>
      <c r="V76" s="62">
        <f t="shared" si="5"/>
        <v>22319741</v>
      </c>
      <c r="W76" s="62">
        <f t="shared" si="5"/>
        <v>285966</v>
      </c>
      <c r="X76" s="62">
        <f t="shared" si="5"/>
        <v>2881561</v>
      </c>
      <c r="Y76" s="62">
        <f t="shared" si="5"/>
        <v>4158919</v>
      </c>
      <c r="Z76" s="62">
        <f t="shared" si="5"/>
        <v>5529946</v>
      </c>
      <c r="AA76" s="62">
        <f t="shared" si="5"/>
        <v>75179</v>
      </c>
    </row>
  </sheetData>
  <mergeCells count="30">
    <mergeCell ref="Y3:Y4"/>
    <mergeCell ref="X3:X4"/>
    <mergeCell ref="W3:W4"/>
    <mergeCell ref="R2:R4"/>
    <mergeCell ref="S2:S4"/>
    <mergeCell ref="T2:T4"/>
    <mergeCell ref="U2:U4"/>
    <mergeCell ref="V2:V4"/>
    <mergeCell ref="M3:N3"/>
    <mergeCell ref="O3:P3"/>
    <mergeCell ref="R1:AA1"/>
    <mergeCell ref="F2:F4"/>
    <mergeCell ref="G2:G4"/>
    <mergeCell ref="H2:H4"/>
    <mergeCell ref="I2:I4"/>
    <mergeCell ref="J2:K2"/>
    <mergeCell ref="L2:L4"/>
    <mergeCell ref="M2:P2"/>
    <mergeCell ref="Q2:Q4"/>
    <mergeCell ref="F1:Q1"/>
    <mergeCell ref="W2:Z2"/>
    <mergeCell ref="AA2:AA4"/>
    <mergeCell ref="J3:J4"/>
    <mergeCell ref="Z3:Z4"/>
    <mergeCell ref="K3:K4"/>
    <mergeCell ref="A1:A4"/>
    <mergeCell ref="B1:B4"/>
    <mergeCell ref="C1:C4"/>
    <mergeCell ref="D1:D4"/>
    <mergeCell ref="E1:E4"/>
  </mergeCells>
  <printOptions gridLines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4"/>
  <sheetViews>
    <sheetView zoomScale="80" zoomScaleNormal="80" workbookViewId="0">
      <selection sqref="A1:A5"/>
    </sheetView>
  </sheetViews>
  <sheetFormatPr defaultColWidth="9.90625" defaultRowHeight="13" x14ac:dyDescent="0.3"/>
  <cols>
    <col min="1" max="1" width="4.26953125" style="106" customWidth="1"/>
    <col min="2" max="2" width="20.453125" style="107" customWidth="1"/>
    <col min="3" max="3" width="16.26953125" style="110" customWidth="1"/>
    <col min="4" max="4" width="12.54296875" style="105" customWidth="1"/>
    <col min="5" max="5" width="10.453125" style="105" customWidth="1"/>
    <col min="6" max="6" width="10.6328125" style="105" customWidth="1"/>
    <col min="7" max="7" width="13.54296875" style="105" customWidth="1"/>
    <col min="8" max="8" width="15.36328125" style="105" customWidth="1"/>
    <col min="9" max="9" width="14.90625" style="105" customWidth="1"/>
    <col min="10" max="10" width="15.453125" style="105" bestFit="1" customWidth="1"/>
    <col min="11" max="11" width="13.81640625" style="105" customWidth="1"/>
    <col min="12" max="12" width="15" style="105" customWidth="1"/>
    <col min="13" max="13" width="14.453125" style="105" customWidth="1"/>
    <col min="14" max="14" width="12.81640625" style="105" customWidth="1"/>
    <col min="15" max="15" width="12.90625" style="105" customWidth="1"/>
    <col min="16" max="16" width="9.90625" style="105"/>
    <col min="17" max="17" width="13.08984375" style="105" customWidth="1"/>
    <col min="18" max="18" width="20.453125" style="108" customWidth="1"/>
    <col min="19" max="19" width="5.6328125" style="107" customWidth="1"/>
    <col min="20" max="20" width="6" style="105" customWidth="1"/>
    <col min="21" max="16384" width="9.90625" style="105"/>
  </cols>
  <sheetData>
    <row r="1" spans="1:19" s="99" customFormat="1" ht="12" customHeight="1" x14ac:dyDescent="0.25">
      <c r="A1" s="210" t="s">
        <v>258</v>
      </c>
      <c r="B1" s="211" t="s">
        <v>276</v>
      </c>
      <c r="C1" s="212" t="s">
        <v>274</v>
      </c>
      <c r="D1" s="213" t="s">
        <v>78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216" t="s">
        <v>79</v>
      </c>
      <c r="Q1" s="217"/>
      <c r="R1" s="211" t="s">
        <v>273</v>
      </c>
      <c r="S1" s="210" t="s">
        <v>258</v>
      </c>
    </row>
    <row r="2" spans="1:19" s="99" customFormat="1" ht="12" customHeight="1" x14ac:dyDescent="0.25">
      <c r="A2" s="210"/>
      <c r="B2" s="211"/>
      <c r="C2" s="212"/>
      <c r="D2" s="219" t="s">
        <v>259</v>
      </c>
      <c r="E2" s="219" t="s">
        <v>275</v>
      </c>
      <c r="F2" s="226" t="s">
        <v>83</v>
      </c>
      <c r="G2" s="227"/>
      <c r="H2" s="227"/>
      <c r="I2" s="227"/>
      <c r="J2" s="227"/>
      <c r="K2" s="227"/>
      <c r="L2" s="227"/>
      <c r="M2" s="227"/>
      <c r="N2" s="228" t="s">
        <v>260</v>
      </c>
      <c r="O2" s="231" t="s">
        <v>261</v>
      </c>
      <c r="P2" s="234" t="s">
        <v>31</v>
      </c>
      <c r="Q2" s="213" t="s">
        <v>0</v>
      </c>
      <c r="R2" s="211"/>
      <c r="S2" s="210"/>
    </row>
    <row r="3" spans="1:19" s="99" customFormat="1" ht="34.25" customHeight="1" x14ac:dyDescent="0.25">
      <c r="A3" s="210"/>
      <c r="B3" s="211"/>
      <c r="C3" s="212"/>
      <c r="D3" s="219"/>
      <c r="E3" s="219"/>
      <c r="F3" s="213" t="s">
        <v>87</v>
      </c>
      <c r="G3" s="214"/>
      <c r="H3" s="214"/>
      <c r="I3" s="214"/>
      <c r="J3" s="235" t="s">
        <v>262</v>
      </c>
      <c r="K3" s="214"/>
      <c r="L3" s="214"/>
      <c r="M3" s="214"/>
      <c r="N3" s="229"/>
      <c r="O3" s="232"/>
      <c r="P3" s="234"/>
      <c r="Q3" s="213"/>
      <c r="R3" s="211"/>
      <c r="S3" s="210"/>
    </row>
    <row r="4" spans="1:19" s="99" customFormat="1" ht="23.25" customHeight="1" x14ac:dyDescent="0.25">
      <c r="A4" s="210"/>
      <c r="B4" s="211"/>
      <c r="C4" s="212"/>
      <c r="D4" s="219"/>
      <c r="E4" s="219"/>
      <c r="F4" s="218" t="s">
        <v>1</v>
      </c>
      <c r="G4" s="219" t="s">
        <v>263</v>
      </c>
      <c r="H4" s="219"/>
      <c r="I4" s="220" t="s">
        <v>264</v>
      </c>
      <c r="J4" s="222" t="s">
        <v>1</v>
      </c>
      <c r="K4" s="213" t="s">
        <v>263</v>
      </c>
      <c r="L4" s="214"/>
      <c r="M4" s="224" t="s">
        <v>264</v>
      </c>
      <c r="N4" s="229"/>
      <c r="O4" s="232"/>
      <c r="P4" s="234"/>
      <c r="Q4" s="213"/>
      <c r="R4" s="211"/>
      <c r="S4" s="210"/>
    </row>
    <row r="5" spans="1:19" s="99" customFormat="1" ht="89.4" customHeight="1" x14ac:dyDescent="0.25">
      <c r="A5" s="210"/>
      <c r="B5" s="117" t="s">
        <v>265</v>
      </c>
      <c r="C5" s="212"/>
      <c r="D5" s="219"/>
      <c r="E5" s="219"/>
      <c r="F5" s="218"/>
      <c r="G5" s="118" t="s">
        <v>120</v>
      </c>
      <c r="H5" s="118" t="s">
        <v>266</v>
      </c>
      <c r="I5" s="221"/>
      <c r="J5" s="223"/>
      <c r="K5" s="118" t="s">
        <v>120</v>
      </c>
      <c r="L5" s="118" t="s">
        <v>266</v>
      </c>
      <c r="M5" s="225"/>
      <c r="N5" s="230"/>
      <c r="O5" s="233"/>
      <c r="P5" s="234"/>
      <c r="Q5" s="213"/>
      <c r="R5" s="117" t="s">
        <v>265</v>
      </c>
      <c r="S5" s="210"/>
    </row>
    <row r="6" spans="1:19" s="102" customFormat="1" ht="23.4" customHeight="1" x14ac:dyDescent="0.25">
      <c r="A6" s="100" t="s">
        <v>2</v>
      </c>
      <c r="B6" s="104" t="s">
        <v>277</v>
      </c>
      <c r="C6" s="119"/>
      <c r="D6" s="120"/>
      <c r="E6" s="120"/>
      <c r="F6" s="12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4" t="s">
        <v>267</v>
      </c>
      <c r="S6" s="100" t="s">
        <v>2</v>
      </c>
    </row>
    <row r="7" spans="1:19" s="99" customFormat="1" ht="18" customHeight="1" x14ac:dyDescent="0.25">
      <c r="A7" s="100" t="s">
        <v>3</v>
      </c>
      <c r="B7" s="104" t="s">
        <v>268</v>
      </c>
      <c r="C7" s="122">
        <f t="shared" ref="C7:I7" si="0">SUM(C9:C28)</f>
        <v>963597</v>
      </c>
      <c r="D7" s="122">
        <f t="shared" si="0"/>
        <v>3481</v>
      </c>
      <c r="E7" s="122">
        <f t="shared" si="0"/>
        <v>4367</v>
      </c>
      <c r="F7" s="122">
        <f t="shared" si="0"/>
        <v>4563965</v>
      </c>
      <c r="G7" s="122">
        <f t="shared" si="0"/>
        <v>4185190</v>
      </c>
      <c r="H7" s="122">
        <f t="shared" si="0"/>
        <v>3463502</v>
      </c>
      <c r="I7" s="122">
        <f t="shared" si="0"/>
        <v>26348</v>
      </c>
      <c r="J7" s="122">
        <f t="shared" ref="J7:Q7" si="1">SUM(J9:J28)</f>
        <v>53427318</v>
      </c>
      <c r="K7" s="122">
        <f t="shared" si="1"/>
        <v>47905422</v>
      </c>
      <c r="L7" s="122">
        <f t="shared" si="1"/>
        <v>20437570</v>
      </c>
      <c r="M7" s="122">
        <f t="shared" si="1"/>
        <v>1543654</v>
      </c>
      <c r="N7" s="122">
        <f t="shared" si="1"/>
        <v>585203</v>
      </c>
      <c r="O7" s="122">
        <f t="shared" si="1"/>
        <v>797</v>
      </c>
      <c r="P7" s="122">
        <f t="shared" si="1"/>
        <v>6227837</v>
      </c>
      <c r="Q7" s="122">
        <f t="shared" si="1"/>
        <v>7926862</v>
      </c>
      <c r="R7" s="104" t="s">
        <v>268</v>
      </c>
      <c r="S7" s="100" t="s">
        <v>3</v>
      </c>
    </row>
    <row r="8" spans="1:19" ht="24" customHeight="1" x14ac:dyDescent="0.25">
      <c r="A8" s="100" t="s">
        <v>4</v>
      </c>
      <c r="B8" s="123" t="s">
        <v>278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3" t="s">
        <v>269</v>
      </c>
      <c r="S8" s="100" t="s">
        <v>4</v>
      </c>
    </row>
    <row r="9" spans="1:19" x14ac:dyDescent="0.25">
      <c r="A9" s="100" t="s">
        <v>5</v>
      </c>
      <c r="B9" s="124" t="s">
        <v>234</v>
      </c>
      <c r="C9" s="122">
        <v>50466</v>
      </c>
      <c r="D9" s="122">
        <v>135</v>
      </c>
      <c r="E9" s="122">
        <v>188</v>
      </c>
      <c r="F9" s="122">
        <v>198415</v>
      </c>
      <c r="G9" s="122">
        <v>190187</v>
      </c>
      <c r="H9" s="122">
        <v>163710</v>
      </c>
      <c r="I9" s="122">
        <v>652</v>
      </c>
      <c r="J9" s="122">
        <v>2522833</v>
      </c>
      <c r="K9" s="122">
        <v>2293691</v>
      </c>
      <c r="L9" s="122">
        <v>1162475</v>
      </c>
      <c r="M9" s="122">
        <v>58999</v>
      </c>
      <c r="N9" s="122">
        <v>405</v>
      </c>
      <c r="O9" s="122">
        <v>31</v>
      </c>
      <c r="P9" s="122">
        <v>250222</v>
      </c>
      <c r="Q9" s="122">
        <v>427490</v>
      </c>
      <c r="R9" s="124" t="s">
        <v>234</v>
      </c>
      <c r="S9" s="100" t="s">
        <v>5</v>
      </c>
    </row>
    <row r="10" spans="1:19" x14ac:dyDescent="0.25">
      <c r="A10" s="100" t="s">
        <v>6</v>
      </c>
      <c r="B10" s="124" t="s">
        <v>235</v>
      </c>
      <c r="C10" s="122">
        <v>38976</v>
      </c>
      <c r="D10" s="122">
        <v>141</v>
      </c>
      <c r="E10" s="122">
        <v>191</v>
      </c>
      <c r="F10" s="122">
        <v>195633</v>
      </c>
      <c r="G10" s="122">
        <v>187130</v>
      </c>
      <c r="H10" s="122">
        <v>140462</v>
      </c>
      <c r="I10" s="122">
        <v>624</v>
      </c>
      <c r="J10" s="122">
        <v>2706206</v>
      </c>
      <c r="K10" s="122">
        <v>2344792</v>
      </c>
      <c r="L10" s="122">
        <v>998123</v>
      </c>
      <c r="M10" s="122">
        <v>50853</v>
      </c>
      <c r="N10" s="122">
        <v>3510</v>
      </c>
      <c r="O10" s="122">
        <v>35</v>
      </c>
      <c r="P10" s="122">
        <v>190358</v>
      </c>
      <c r="Q10" s="122">
        <v>376404</v>
      </c>
      <c r="R10" s="124" t="s">
        <v>235</v>
      </c>
      <c r="S10" s="100" t="s">
        <v>6</v>
      </c>
    </row>
    <row r="11" spans="1:19" x14ac:dyDescent="0.25">
      <c r="A11" s="100" t="s">
        <v>7</v>
      </c>
      <c r="B11" s="124" t="s">
        <v>236</v>
      </c>
      <c r="C11" s="122">
        <v>31564</v>
      </c>
      <c r="D11" s="122">
        <v>110</v>
      </c>
      <c r="E11" s="122">
        <v>156</v>
      </c>
      <c r="F11" s="122">
        <v>149778</v>
      </c>
      <c r="G11" s="122">
        <v>142968</v>
      </c>
      <c r="H11" s="122">
        <v>124224</v>
      </c>
      <c r="I11" s="122">
        <v>2867</v>
      </c>
      <c r="J11" s="122">
        <v>2067448</v>
      </c>
      <c r="K11" s="122">
        <v>1803195</v>
      </c>
      <c r="L11" s="122">
        <v>852044</v>
      </c>
      <c r="M11" s="122">
        <v>62656</v>
      </c>
      <c r="N11" s="122">
        <v>1223</v>
      </c>
      <c r="O11" s="122">
        <v>24</v>
      </c>
      <c r="P11" s="122">
        <v>140235</v>
      </c>
      <c r="Q11" s="122">
        <v>279507</v>
      </c>
      <c r="R11" s="124" t="s">
        <v>236</v>
      </c>
      <c r="S11" s="100" t="s">
        <v>7</v>
      </c>
    </row>
    <row r="12" spans="1:19" ht="15" customHeight="1" x14ac:dyDescent="0.25">
      <c r="A12" s="100" t="s">
        <v>8</v>
      </c>
      <c r="B12" s="124" t="s">
        <v>237</v>
      </c>
      <c r="C12" s="122">
        <v>67523</v>
      </c>
      <c r="D12" s="122">
        <v>277</v>
      </c>
      <c r="E12" s="122">
        <v>344</v>
      </c>
      <c r="F12" s="122">
        <v>393187</v>
      </c>
      <c r="G12" s="122">
        <v>361559</v>
      </c>
      <c r="H12" s="122">
        <v>283941</v>
      </c>
      <c r="I12" s="122">
        <v>2863</v>
      </c>
      <c r="J12" s="122">
        <v>4046967</v>
      </c>
      <c r="K12" s="122">
        <v>3693064</v>
      </c>
      <c r="L12" s="122">
        <v>1595456</v>
      </c>
      <c r="M12" s="122">
        <v>107979</v>
      </c>
      <c r="N12" s="122">
        <v>50214</v>
      </c>
      <c r="O12" s="122">
        <v>55</v>
      </c>
      <c r="P12" s="122">
        <v>251386</v>
      </c>
      <c r="Q12" s="122">
        <v>575319</v>
      </c>
      <c r="R12" s="124" t="s">
        <v>237</v>
      </c>
      <c r="S12" s="100" t="s">
        <v>8</v>
      </c>
    </row>
    <row r="13" spans="1:19" x14ac:dyDescent="0.25">
      <c r="A13" s="100" t="s">
        <v>9</v>
      </c>
      <c r="B13" s="125" t="s">
        <v>238</v>
      </c>
      <c r="C13" s="122">
        <v>42130</v>
      </c>
      <c r="D13" s="122">
        <v>137</v>
      </c>
      <c r="E13" s="122">
        <v>202</v>
      </c>
      <c r="F13" s="122">
        <v>223667</v>
      </c>
      <c r="G13" s="122">
        <v>216030</v>
      </c>
      <c r="H13" s="122">
        <v>180743</v>
      </c>
      <c r="I13" s="122">
        <v>1223</v>
      </c>
      <c r="J13" s="122">
        <v>2676572</v>
      </c>
      <c r="K13" s="122">
        <v>2440245</v>
      </c>
      <c r="L13" s="122">
        <v>1092789</v>
      </c>
      <c r="M13" s="122">
        <v>87367</v>
      </c>
      <c r="N13" s="122">
        <v>362</v>
      </c>
      <c r="O13" s="122">
        <v>34</v>
      </c>
      <c r="P13" s="122">
        <v>184505</v>
      </c>
      <c r="Q13" s="122">
        <v>314932</v>
      </c>
      <c r="R13" s="125" t="s">
        <v>238</v>
      </c>
      <c r="S13" s="100" t="s">
        <v>9</v>
      </c>
    </row>
    <row r="14" spans="1:19" x14ac:dyDescent="0.25">
      <c r="A14" s="100" t="s">
        <v>10</v>
      </c>
      <c r="B14" s="124" t="s">
        <v>239</v>
      </c>
      <c r="C14" s="122">
        <v>33148</v>
      </c>
      <c r="D14" s="122">
        <v>152</v>
      </c>
      <c r="E14" s="122">
        <v>192</v>
      </c>
      <c r="F14" s="122">
        <v>112264</v>
      </c>
      <c r="G14" s="122">
        <v>105737</v>
      </c>
      <c r="H14" s="122">
        <v>91043</v>
      </c>
      <c r="I14" s="122">
        <v>348</v>
      </c>
      <c r="J14" s="122">
        <v>1622717</v>
      </c>
      <c r="K14" s="122">
        <v>1464749</v>
      </c>
      <c r="L14" s="122">
        <v>634652</v>
      </c>
      <c r="M14" s="122">
        <v>62654</v>
      </c>
      <c r="N14" s="122">
        <v>11204</v>
      </c>
      <c r="O14" s="122">
        <v>15</v>
      </c>
      <c r="P14" s="122">
        <v>116056</v>
      </c>
      <c r="Q14" s="122">
        <v>260135</v>
      </c>
      <c r="R14" s="124" t="s">
        <v>239</v>
      </c>
      <c r="S14" s="100" t="s">
        <v>10</v>
      </c>
    </row>
    <row r="15" spans="1:19" x14ac:dyDescent="0.25">
      <c r="A15" s="100" t="s">
        <v>11</v>
      </c>
      <c r="B15" s="124" t="s">
        <v>240</v>
      </c>
      <c r="C15" s="122">
        <v>45273</v>
      </c>
      <c r="D15" s="122">
        <v>163</v>
      </c>
      <c r="E15" s="122">
        <v>197</v>
      </c>
      <c r="F15" s="122">
        <v>192009</v>
      </c>
      <c r="G15" s="122">
        <v>172039</v>
      </c>
      <c r="H15" s="122">
        <v>143774</v>
      </c>
      <c r="I15" s="122">
        <v>1333</v>
      </c>
      <c r="J15" s="122">
        <v>2335998</v>
      </c>
      <c r="K15" s="122">
        <v>2161598</v>
      </c>
      <c r="L15" s="122">
        <v>861938</v>
      </c>
      <c r="M15" s="122">
        <v>69089</v>
      </c>
      <c r="N15" s="122">
        <v>2875</v>
      </c>
      <c r="O15" s="122">
        <v>37</v>
      </c>
      <c r="P15" s="122">
        <v>236483</v>
      </c>
      <c r="Q15" s="122">
        <v>392138</v>
      </c>
      <c r="R15" s="124" t="s">
        <v>240</v>
      </c>
      <c r="S15" s="100" t="s">
        <v>11</v>
      </c>
    </row>
    <row r="16" spans="1:19" x14ac:dyDescent="0.25">
      <c r="A16" s="100" t="s">
        <v>12</v>
      </c>
      <c r="B16" s="124" t="s">
        <v>241</v>
      </c>
      <c r="C16" s="122">
        <v>54668</v>
      </c>
      <c r="D16" s="122">
        <v>173</v>
      </c>
      <c r="E16" s="122">
        <v>223</v>
      </c>
      <c r="F16" s="122">
        <v>398525</v>
      </c>
      <c r="G16" s="122">
        <v>329427</v>
      </c>
      <c r="H16" s="122">
        <v>267845</v>
      </c>
      <c r="I16" s="122">
        <v>1067</v>
      </c>
      <c r="J16" s="122">
        <v>3140914</v>
      </c>
      <c r="K16" s="122">
        <v>2882019</v>
      </c>
      <c r="L16" s="122">
        <v>1264476</v>
      </c>
      <c r="M16" s="122">
        <v>78953</v>
      </c>
      <c r="N16" s="122">
        <v>1971</v>
      </c>
      <c r="O16" s="122">
        <v>46</v>
      </c>
      <c r="P16" s="122">
        <v>329678</v>
      </c>
      <c r="Q16" s="122">
        <v>609164</v>
      </c>
      <c r="R16" s="124" t="s">
        <v>241</v>
      </c>
      <c r="S16" s="100" t="s">
        <v>12</v>
      </c>
    </row>
    <row r="17" spans="1:19" x14ac:dyDescent="0.25">
      <c r="A17" s="100" t="s">
        <v>13</v>
      </c>
      <c r="B17" s="124" t="s">
        <v>242</v>
      </c>
      <c r="C17" s="122">
        <v>29186</v>
      </c>
      <c r="D17" s="122">
        <v>106</v>
      </c>
      <c r="E17" s="122">
        <v>127</v>
      </c>
      <c r="F17" s="122">
        <v>131059</v>
      </c>
      <c r="G17" s="122">
        <v>119132</v>
      </c>
      <c r="H17" s="122">
        <v>99415</v>
      </c>
      <c r="I17" s="122">
        <v>396</v>
      </c>
      <c r="J17" s="122">
        <v>1489099</v>
      </c>
      <c r="K17" s="122">
        <v>1341628</v>
      </c>
      <c r="L17" s="122">
        <v>627979</v>
      </c>
      <c r="M17" s="122">
        <v>37650</v>
      </c>
      <c r="N17" s="122">
        <v>118</v>
      </c>
      <c r="O17" s="122">
        <v>19</v>
      </c>
      <c r="P17" s="122">
        <v>123778</v>
      </c>
      <c r="Q17" s="122">
        <v>207117</v>
      </c>
      <c r="R17" s="124" t="s">
        <v>242</v>
      </c>
      <c r="S17" s="100" t="s">
        <v>13</v>
      </c>
    </row>
    <row r="18" spans="1:19" x14ac:dyDescent="0.25">
      <c r="A18" s="100" t="s">
        <v>14</v>
      </c>
      <c r="B18" s="124" t="s">
        <v>243</v>
      </c>
      <c r="C18" s="122">
        <v>37560</v>
      </c>
      <c r="D18" s="122">
        <v>130</v>
      </c>
      <c r="E18" s="122">
        <v>183</v>
      </c>
      <c r="F18" s="122">
        <v>220553</v>
      </c>
      <c r="G18" s="122">
        <v>180412</v>
      </c>
      <c r="H18" s="122">
        <v>160134</v>
      </c>
      <c r="I18" s="122">
        <v>1568</v>
      </c>
      <c r="J18" s="122">
        <v>2577659</v>
      </c>
      <c r="K18" s="122">
        <v>2255389</v>
      </c>
      <c r="L18" s="122">
        <v>1018641</v>
      </c>
      <c r="M18" s="122">
        <v>55645</v>
      </c>
      <c r="N18" s="122">
        <v>952</v>
      </c>
      <c r="O18" s="122">
        <v>27</v>
      </c>
      <c r="P18" s="122">
        <v>130720</v>
      </c>
      <c r="Q18" s="122">
        <v>280922</v>
      </c>
      <c r="R18" s="124" t="s">
        <v>243</v>
      </c>
      <c r="S18" s="100" t="s">
        <v>14</v>
      </c>
    </row>
    <row r="19" spans="1:19" x14ac:dyDescent="0.25">
      <c r="A19" s="100" t="s">
        <v>15</v>
      </c>
      <c r="B19" s="124" t="s">
        <v>244</v>
      </c>
      <c r="C19" s="122">
        <v>35424</v>
      </c>
      <c r="D19" s="122">
        <v>105</v>
      </c>
      <c r="E19" s="122">
        <v>137</v>
      </c>
      <c r="F19" s="122">
        <v>141552</v>
      </c>
      <c r="G19" s="122">
        <v>128715</v>
      </c>
      <c r="H19" s="122">
        <v>113303</v>
      </c>
      <c r="I19" s="122">
        <v>1460</v>
      </c>
      <c r="J19" s="122">
        <v>1773127</v>
      </c>
      <c r="K19" s="122">
        <v>1598062</v>
      </c>
      <c r="L19" s="122">
        <v>709188</v>
      </c>
      <c r="M19" s="122">
        <v>48986</v>
      </c>
      <c r="N19" s="122">
        <v>314</v>
      </c>
      <c r="O19" s="122">
        <v>13</v>
      </c>
      <c r="P19" s="122">
        <v>96601</v>
      </c>
      <c r="Q19" s="122">
        <v>211869</v>
      </c>
      <c r="R19" s="124" t="s">
        <v>244</v>
      </c>
      <c r="S19" s="100" t="s">
        <v>15</v>
      </c>
    </row>
    <row r="20" spans="1:19" x14ac:dyDescent="0.25">
      <c r="A20" s="100" t="s">
        <v>16</v>
      </c>
      <c r="B20" s="124" t="s">
        <v>245</v>
      </c>
      <c r="C20" s="122">
        <v>13895</v>
      </c>
      <c r="D20" s="122">
        <v>72</v>
      </c>
      <c r="E20" s="122">
        <v>92</v>
      </c>
      <c r="F20" s="122">
        <v>70251</v>
      </c>
      <c r="G20" s="122">
        <v>69590</v>
      </c>
      <c r="H20" s="122">
        <v>60107</v>
      </c>
      <c r="I20" s="122">
        <v>292</v>
      </c>
      <c r="J20" s="122">
        <v>973300</v>
      </c>
      <c r="K20" s="122">
        <v>855752</v>
      </c>
      <c r="L20" s="122">
        <v>351370</v>
      </c>
      <c r="M20" s="122">
        <v>29903</v>
      </c>
      <c r="N20" s="122">
        <v>31</v>
      </c>
      <c r="O20" s="122">
        <v>8</v>
      </c>
      <c r="P20" s="122">
        <v>56478</v>
      </c>
      <c r="Q20" s="122">
        <v>111939</v>
      </c>
      <c r="R20" s="124" t="s">
        <v>245</v>
      </c>
      <c r="S20" s="100" t="s">
        <v>16</v>
      </c>
    </row>
    <row r="21" spans="1:19" x14ac:dyDescent="0.25">
      <c r="A21" s="100" t="s">
        <v>17</v>
      </c>
      <c r="B21" s="124" t="s">
        <v>246</v>
      </c>
      <c r="C21" s="122">
        <v>108780</v>
      </c>
      <c r="D21" s="122">
        <v>369</v>
      </c>
      <c r="E21" s="122">
        <v>417</v>
      </c>
      <c r="F21" s="122">
        <v>446356</v>
      </c>
      <c r="G21" s="122">
        <v>439512</v>
      </c>
      <c r="H21" s="122">
        <v>360818</v>
      </c>
      <c r="I21" s="122">
        <v>1462</v>
      </c>
      <c r="J21" s="122">
        <v>4523209</v>
      </c>
      <c r="K21" s="122">
        <v>3939908</v>
      </c>
      <c r="L21" s="122">
        <v>1804440</v>
      </c>
      <c r="M21" s="122">
        <v>142036</v>
      </c>
      <c r="N21" s="122">
        <v>3571</v>
      </c>
      <c r="O21" s="122">
        <v>71</v>
      </c>
      <c r="P21" s="122">
        <v>435736</v>
      </c>
      <c r="Q21" s="122">
        <v>749547</v>
      </c>
      <c r="R21" s="124" t="s">
        <v>246</v>
      </c>
      <c r="S21" s="100" t="s">
        <v>17</v>
      </c>
    </row>
    <row r="22" spans="1:19" x14ac:dyDescent="0.25">
      <c r="A22" s="100" t="s">
        <v>18</v>
      </c>
      <c r="B22" s="124" t="s">
        <v>247</v>
      </c>
      <c r="C22" s="122">
        <v>25293</v>
      </c>
      <c r="D22" s="122">
        <v>107</v>
      </c>
      <c r="E22" s="122">
        <v>155</v>
      </c>
      <c r="F22" s="122">
        <v>132676</v>
      </c>
      <c r="G22" s="122">
        <v>120431</v>
      </c>
      <c r="H22" s="122">
        <v>83850</v>
      </c>
      <c r="I22" s="122">
        <v>496</v>
      </c>
      <c r="J22" s="122">
        <v>1977120</v>
      </c>
      <c r="K22" s="122">
        <v>1772283</v>
      </c>
      <c r="L22" s="122">
        <v>649634</v>
      </c>
      <c r="M22" s="122">
        <v>53092</v>
      </c>
      <c r="N22" s="122">
        <v>496776</v>
      </c>
      <c r="O22" s="122">
        <v>17</v>
      </c>
      <c r="P22" s="122">
        <v>140851</v>
      </c>
      <c r="Q22" s="122">
        <v>219430</v>
      </c>
      <c r="R22" s="124" t="s">
        <v>247</v>
      </c>
      <c r="S22" s="100" t="s">
        <v>18</v>
      </c>
    </row>
    <row r="23" spans="1:19" ht="17.399999999999999" customHeight="1" x14ac:dyDescent="0.25">
      <c r="A23" s="100" t="s">
        <v>19</v>
      </c>
      <c r="B23" s="124" t="s">
        <v>249</v>
      </c>
      <c r="C23" s="122">
        <v>52868</v>
      </c>
      <c r="D23" s="122">
        <v>215</v>
      </c>
      <c r="E23" s="122">
        <v>275</v>
      </c>
      <c r="F23" s="122">
        <v>246816</v>
      </c>
      <c r="G23" s="122">
        <v>227457</v>
      </c>
      <c r="H23" s="122">
        <v>197950</v>
      </c>
      <c r="I23" s="122">
        <v>491</v>
      </c>
      <c r="J23" s="122">
        <v>2710244</v>
      </c>
      <c r="K23" s="122">
        <v>2299823</v>
      </c>
      <c r="L23" s="122">
        <v>963823</v>
      </c>
      <c r="M23" s="122">
        <v>51171</v>
      </c>
      <c r="N23" s="122">
        <v>4880</v>
      </c>
      <c r="O23" s="122">
        <v>34</v>
      </c>
      <c r="P23" s="122">
        <v>255141</v>
      </c>
      <c r="Q23" s="122">
        <v>425467</v>
      </c>
      <c r="R23" s="124" t="s">
        <v>249</v>
      </c>
      <c r="S23" s="100" t="s">
        <v>19</v>
      </c>
    </row>
    <row r="24" spans="1:19" x14ac:dyDescent="0.25">
      <c r="A24" s="100" t="s">
        <v>20</v>
      </c>
      <c r="B24" s="124" t="s">
        <v>250</v>
      </c>
      <c r="C24" s="122">
        <v>24368</v>
      </c>
      <c r="D24" s="122">
        <v>87</v>
      </c>
      <c r="E24" s="122">
        <v>107</v>
      </c>
      <c r="F24" s="122">
        <v>88554</v>
      </c>
      <c r="G24" s="122">
        <v>83739</v>
      </c>
      <c r="H24" s="122">
        <v>71202</v>
      </c>
      <c r="I24" s="122">
        <v>703</v>
      </c>
      <c r="J24" s="122">
        <v>1393026</v>
      </c>
      <c r="K24" s="122">
        <v>1324662</v>
      </c>
      <c r="L24" s="122">
        <v>623601</v>
      </c>
      <c r="M24" s="122">
        <v>34787</v>
      </c>
      <c r="N24" s="122">
        <v>619</v>
      </c>
      <c r="O24" s="122">
        <v>18</v>
      </c>
      <c r="P24" s="122">
        <v>144343</v>
      </c>
      <c r="Q24" s="122">
        <v>211824</v>
      </c>
      <c r="R24" s="124" t="s">
        <v>250</v>
      </c>
      <c r="S24" s="100" t="s">
        <v>20</v>
      </c>
    </row>
    <row r="25" spans="1:19" x14ac:dyDescent="0.25">
      <c r="A25" s="100" t="s">
        <v>21</v>
      </c>
      <c r="B25" s="124" t="s">
        <v>251</v>
      </c>
      <c r="C25" s="122">
        <v>32868</v>
      </c>
      <c r="D25" s="122">
        <v>98</v>
      </c>
      <c r="E25" s="122">
        <v>123</v>
      </c>
      <c r="F25" s="122">
        <v>120557</v>
      </c>
      <c r="G25" s="122">
        <v>118549</v>
      </c>
      <c r="H25" s="122">
        <v>103169</v>
      </c>
      <c r="I25" s="122">
        <v>306</v>
      </c>
      <c r="J25" s="122">
        <v>1301800</v>
      </c>
      <c r="K25" s="122">
        <v>1187398</v>
      </c>
      <c r="L25" s="122">
        <v>441493</v>
      </c>
      <c r="M25" s="122">
        <v>43140</v>
      </c>
      <c r="N25" s="122">
        <v>735</v>
      </c>
      <c r="O25" s="122">
        <v>27</v>
      </c>
      <c r="P25" s="122">
        <v>250344</v>
      </c>
      <c r="Q25" s="122">
        <v>265052</v>
      </c>
      <c r="R25" s="124" t="s">
        <v>251</v>
      </c>
      <c r="S25" s="100" t="s">
        <v>21</v>
      </c>
    </row>
    <row r="26" spans="1:19" x14ac:dyDescent="0.25">
      <c r="A26" s="100" t="s">
        <v>22</v>
      </c>
      <c r="B26" s="124" t="s">
        <v>148</v>
      </c>
      <c r="C26" s="122">
        <v>33384</v>
      </c>
      <c r="D26" s="122">
        <v>151</v>
      </c>
      <c r="E26" s="122">
        <v>172</v>
      </c>
      <c r="F26" s="122">
        <v>144458</v>
      </c>
      <c r="G26" s="122">
        <v>141427</v>
      </c>
      <c r="H26" s="122">
        <v>130749</v>
      </c>
      <c r="I26" s="122">
        <v>581</v>
      </c>
      <c r="J26" s="122">
        <v>2164814</v>
      </c>
      <c r="K26" s="122">
        <v>1943124</v>
      </c>
      <c r="L26" s="122">
        <v>872532</v>
      </c>
      <c r="M26" s="122">
        <v>60012</v>
      </c>
      <c r="N26" s="122">
        <v>2209</v>
      </c>
      <c r="O26" s="122">
        <v>33</v>
      </c>
      <c r="P26" s="122">
        <v>159800</v>
      </c>
      <c r="Q26" s="122">
        <v>291155</v>
      </c>
      <c r="R26" s="124" t="s">
        <v>148</v>
      </c>
      <c r="S26" s="100" t="s">
        <v>22</v>
      </c>
    </row>
    <row r="27" spans="1:19" x14ac:dyDescent="0.25">
      <c r="A27" s="100" t="s">
        <v>153</v>
      </c>
      <c r="B27" s="124" t="s">
        <v>248</v>
      </c>
      <c r="C27" s="122">
        <v>24921</v>
      </c>
      <c r="D27" s="122">
        <v>92</v>
      </c>
      <c r="E27" s="122">
        <v>127</v>
      </c>
      <c r="F27" s="122">
        <v>117020</v>
      </c>
      <c r="G27" s="122">
        <v>115407</v>
      </c>
      <c r="H27" s="122">
        <v>92769</v>
      </c>
      <c r="I27" s="122">
        <v>663</v>
      </c>
      <c r="J27" s="122">
        <v>1729629</v>
      </c>
      <c r="K27" s="122">
        <v>1618833</v>
      </c>
      <c r="L27" s="122">
        <v>600337</v>
      </c>
      <c r="M27" s="122">
        <v>52336</v>
      </c>
      <c r="N27" s="122">
        <v>1340</v>
      </c>
      <c r="O27" s="122">
        <v>25</v>
      </c>
      <c r="P27" s="122">
        <v>140066</v>
      </c>
      <c r="Q27" s="122">
        <v>237586</v>
      </c>
      <c r="R27" s="124" t="s">
        <v>248</v>
      </c>
      <c r="S27" s="100" t="s">
        <v>153</v>
      </c>
    </row>
    <row r="28" spans="1:19" x14ac:dyDescent="0.25">
      <c r="A28" s="100" t="s">
        <v>155</v>
      </c>
      <c r="B28" s="125" t="s">
        <v>104</v>
      </c>
      <c r="C28" s="122">
        <v>181302</v>
      </c>
      <c r="D28" s="122">
        <v>661</v>
      </c>
      <c r="E28" s="122">
        <v>759</v>
      </c>
      <c r="F28" s="122">
        <v>840635</v>
      </c>
      <c r="G28" s="122">
        <v>735742</v>
      </c>
      <c r="H28" s="122">
        <v>594294</v>
      </c>
      <c r="I28" s="122">
        <v>6953</v>
      </c>
      <c r="J28" s="122">
        <v>9694636</v>
      </c>
      <c r="K28" s="122">
        <v>8685207</v>
      </c>
      <c r="L28" s="122">
        <v>3312579</v>
      </c>
      <c r="M28" s="122">
        <v>356346</v>
      </c>
      <c r="N28" s="122">
        <v>1894</v>
      </c>
      <c r="O28" s="122">
        <v>228</v>
      </c>
      <c r="P28" s="122">
        <v>2595056</v>
      </c>
      <c r="Q28" s="122">
        <v>1479865</v>
      </c>
      <c r="R28" s="125" t="s">
        <v>104</v>
      </c>
      <c r="S28" s="100" t="s">
        <v>155</v>
      </c>
    </row>
    <row r="29" spans="1:19" x14ac:dyDescent="0.3"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7"/>
      <c r="S29" s="108"/>
    </row>
    <row r="30" spans="1:19" x14ac:dyDescent="0.3">
      <c r="B30" s="126" t="s">
        <v>279</v>
      </c>
      <c r="C30" s="56" t="s">
        <v>280</v>
      </c>
      <c r="S30" s="111"/>
    </row>
    <row r="31" spans="1:19" x14ac:dyDescent="0.3">
      <c r="B31" s="109" t="s">
        <v>270</v>
      </c>
    </row>
    <row r="32" spans="1:19" x14ac:dyDescent="0.3">
      <c r="S32" s="113"/>
    </row>
    <row r="33" spans="1:19" s="110" customFormat="1" x14ac:dyDescent="0.3">
      <c r="A33" s="106"/>
      <c r="B33" s="112" t="s">
        <v>271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8"/>
      <c r="S33" s="107"/>
    </row>
    <row r="34" spans="1:19" x14ac:dyDescent="0.3">
      <c r="B34" s="114" t="s">
        <v>272</v>
      </c>
    </row>
  </sheetData>
  <mergeCells count="22">
    <mergeCell ref="S1:S5"/>
    <mergeCell ref="D2:D5"/>
    <mergeCell ref="E2:E5"/>
    <mergeCell ref="F2:M2"/>
    <mergeCell ref="N2:N5"/>
    <mergeCell ref="O2:O5"/>
    <mergeCell ref="P2:P5"/>
    <mergeCell ref="Q2:Q5"/>
    <mergeCell ref="F3:I3"/>
    <mergeCell ref="J3:M3"/>
    <mergeCell ref="R1:R4"/>
    <mergeCell ref="A1:A5"/>
    <mergeCell ref="B1:B4"/>
    <mergeCell ref="C1:C5"/>
    <mergeCell ref="D1:O1"/>
    <mergeCell ref="P1:Q1"/>
    <mergeCell ref="F4:F5"/>
    <mergeCell ref="G4:H4"/>
    <mergeCell ref="I4:I5"/>
    <mergeCell ref="J4:J5"/>
    <mergeCell ref="K4:L4"/>
    <mergeCell ref="M4:M5"/>
  </mergeCells>
  <printOptions gridLines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 Települési municipal libr</vt:lpstr>
      <vt:lpstr>2 Nem települési special libr</vt:lpstr>
      <vt:lpstr>3 Országos total</vt:lpstr>
      <vt:lpstr>4 Városok town libr</vt:lpstr>
      <vt:lpstr>5 Köznevelési kvt school libr</vt:lpstr>
    </vt:vector>
  </TitlesOfParts>
  <Company>Országos Széchényi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somogyi.jozsef</dc:creator>
  <cp:lastModifiedBy>Somogyi József</cp:lastModifiedBy>
  <cp:lastPrinted>2019-12-12T09:58:24Z</cp:lastPrinted>
  <dcterms:created xsi:type="dcterms:W3CDTF">2016-04-18T07:08:50Z</dcterms:created>
  <dcterms:modified xsi:type="dcterms:W3CDTF">2020-03-24T05:25:00Z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</Properties>
</file>